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108.1.28\107午秘資料\滿意度\"/>
    </mc:Choice>
  </mc:AlternateContent>
  <bookViews>
    <workbookView xWindow="0" yWindow="0" windowWidth="21600" windowHeight="9690"/>
  </bookViews>
  <sheets>
    <sheet name="圖表統計" sheetId="1" r:id="rId1"/>
  </sheets>
  <definedNames>
    <definedName name="_xlnm.Print_Area" localSheetId="0">圖表統計!$A$1:$M$165</definedName>
  </definedNames>
  <calcPr calcId="152511"/>
</workbook>
</file>

<file path=xl/calcChain.xml><?xml version="1.0" encoding="utf-8"?>
<calcChain xmlns="http://schemas.openxmlformats.org/spreadsheetml/2006/main">
  <c r="K9" i="1" l="1"/>
  <c r="K10" i="1"/>
  <c r="K11" i="1"/>
  <c r="K12" i="1"/>
  <c r="K13" i="1"/>
  <c r="K14" i="1"/>
  <c r="K15" i="1"/>
  <c r="K16" i="1"/>
  <c r="K17" i="1"/>
  <c r="K18" i="1"/>
  <c r="K19" i="1"/>
  <c r="K20" i="1"/>
  <c r="K21" i="1"/>
  <c r="K8" i="1"/>
  <c r="B42" i="1" l="1"/>
  <c r="C42" i="1"/>
  <c r="D42" i="1"/>
  <c r="E42" i="1"/>
  <c r="F42" i="1"/>
  <c r="I42" i="1"/>
  <c r="J42" i="1"/>
  <c r="K42" i="1"/>
  <c r="L42" i="1"/>
  <c r="M42" i="1"/>
  <c r="H21" i="1" l="1"/>
  <c r="I21" i="1" s="1"/>
  <c r="H20" i="1"/>
  <c r="I20" i="1" s="1"/>
  <c r="H19" i="1"/>
  <c r="I19" i="1" s="1"/>
  <c r="H18" i="1"/>
  <c r="I18" i="1" s="1"/>
  <c r="H17" i="1"/>
  <c r="I17" i="1" s="1"/>
  <c r="H16" i="1"/>
  <c r="I16" i="1" s="1"/>
  <c r="H15" i="1"/>
  <c r="I15" i="1" s="1"/>
  <c r="H14" i="1"/>
  <c r="I14" i="1" s="1"/>
  <c r="H13" i="1"/>
  <c r="I13" i="1" s="1"/>
  <c r="H12" i="1"/>
  <c r="I12" i="1" s="1"/>
  <c r="H11" i="1"/>
  <c r="I11" i="1" s="1"/>
  <c r="H10" i="1"/>
  <c r="I10" i="1" s="1"/>
  <c r="H9" i="1"/>
  <c r="I9" i="1" s="1"/>
  <c r="H8" i="1"/>
  <c r="I8" i="1" s="1"/>
  <c r="J150" i="1" l="1"/>
  <c r="J151" i="1" s="1"/>
  <c r="K150" i="1"/>
  <c r="K151" i="1" s="1"/>
  <c r="L150" i="1"/>
  <c r="L151" i="1" s="1"/>
  <c r="M150" i="1"/>
  <c r="M151" i="1" s="1"/>
  <c r="I150" i="1"/>
  <c r="I151" i="1" s="1"/>
  <c r="C150" i="1"/>
  <c r="C151" i="1" s="1"/>
  <c r="D150" i="1"/>
  <c r="D151" i="1" s="1"/>
  <c r="E150" i="1"/>
  <c r="E151" i="1" s="1"/>
  <c r="F150" i="1"/>
  <c r="F151" i="1" s="1"/>
  <c r="B150" i="1"/>
  <c r="B151" i="1" s="1"/>
  <c r="J131" i="1"/>
  <c r="J132" i="1" s="1"/>
  <c r="K131" i="1"/>
  <c r="K132" i="1" s="1"/>
  <c r="L131" i="1"/>
  <c r="L132" i="1" s="1"/>
  <c r="M131" i="1"/>
  <c r="M132" i="1" s="1"/>
  <c r="I131" i="1"/>
  <c r="I132" i="1" s="1"/>
  <c r="C131" i="1"/>
  <c r="C132" i="1" s="1"/>
  <c r="D131" i="1"/>
  <c r="D132" i="1" s="1"/>
  <c r="E131" i="1"/>
  <c r="E132" i="1" s="1"/>
  <c r="F131" i="1"/>
  <c r="F132" i="1" s="1"/>
  <c r="B131" i="1"/>
  <c r="B132" i="1" s="1"/>
  <c r="J112" i="1"/>
  <c r="J113" i="1" s="1"/>
  <c r="K112" i="1"/>
  <c r="K113" i="1" s="1"/>
  <c r="L112" i="1"/>
  <c r="L113" i="1" s="1"/>
  <c r="M112" i="1"/>
  <c r="M113" i="1" s="1"/>
  <c r="I112" i="1"/>
  <c r="I113" i="1" s="1"/>
  <c r="C112" i="1"/>
  <c r="C113" i="1" s="1"/>
  <c r="D112" i="1"/>
  <c r="D113" i="1" s="1"/>
  <c r="E112" i="1"/>
  <c r="E113" i="1" s="1"/>
  <c r="F112" i="1"/>
  <c r="F113" i="1" s="1"/>
  <c r="B112" i="1"/>
  <c r="B113" i="1" s="1"/>
  <c r="J93" i="1"/>
  <c r="J94" i="1" s="1"/>
  <c r="K93" i="1"/>
  <c r="K94" i="1" s="1"/>
  <c r="L93" i="1"/>
  <c r="L94" i="1" s="1"/>
  <c r="M93" i="1"/>
  <c r="M94" i="1" s="1"/>
  <c r="I93" i="1"/>
  <c r="I94" i="1" s="1"/>
  <c r="C93" i="1"/>
  <c r="C94" i="1" s="1"/>
  <c r="D93" i="1"/>
  <c r="D94" i="1" s="1"/>
  <c r="E93" i="1"/>
  <c r="E94" i="1" s="1"/>
  <c r="F93" i="1"/>
  <c r="F94" i="1" s="1"/>
  <c r="B93" i="1"/>
  <c r="B94" i="1" s="1"/>
  <c r="J76" i="1"/>
  <c r="J77" i="1" s="1"/>
  <c r="K76" i="1"/>
  <c r="K77" i="1" s="1"/>
  <c r="L76" i="1"/>
  <c r="L77" i="1" s="1"/>
  <c r="M76" i="1"/>
  <c r="M77" i="1" s="1"/>
  <c r="I76" i="1"/>
  <c r="I77" i="1" s="1"/>
  <c r="C76" i="1"/>
  <c r="C77" i="1" s="1"/>
  <c r="D76" i="1"/>
  <c r="D77" i="1" s="1"/>
  <c r="E76" i="1"/>
  <c r="E77" i="1" s="1"/>
  <c r="F76" i="1"/>
  <c r="F77" i="1" s="1"/>
  <c r="B76" i="1"/>
  <c r="B77" i="1" s="1"/>
  <c r="J59" i="1"/>
  <c r="J60" i="1" s="1"/>
  <c r="K59" i="1"/>
  <c r="K60" i="1" s="1"/>
  <c r="L59" i="1"/>
  <c r="L60" i="1" s="1"/>
  <c r="M59" i="1"/>
  <c r="M60" i="1" s="1"/>
  <c r="I59" i="1"/>
  <c r="I60" i="1" s="1"/>
  <c r="C59" i="1"/>
  <c r="C60" i="1" s="1"/>
  <c r="D59" i="1"/>
  <c r="D60" i="1" s="1"/>
  <c r="E59" i="1"/>
  <c r="E60" i="1" s="1"/>
  <c r="F59" i="1"/>
  <c r="F60" i="1" s="1"/>
  <c r="B59" i="1"/>
  <c r="B60" i="1" s="1"/>
  <c r="J43" i="1"/>
  <c r="K43" i="1"/>
  <c r="L43" i="1"/>
  <c r="M43" i="1"/>
  <c r="I43" i="1"/>
  <c r="C43" i="1"/>
  <c r="D43" i="1"/>
  <c r="E43" i="1"/>
  <c r="F43" i="1"/>
  <c r="B43" i="1"/>
</calcChain>
</file>

<file path=xl/sharedStrings.xml><?xml version="1.0" encoding="utf-8"?>
<sst xmlns="http://schemas.openxmlformats.org/spreadsheetml/2006/main" count="143" uniqueCount="33">
  <si>
    <t>非常滿意</t>
    <phoneticPr fontId="1" type="noConversion"/>
  </si>
  <si>
    <t>問卷調查內容</t>
    <phoneticPr fontId="1" type="noConversion"/>
  </si>
  <si>
    <t>滿意</t>
    <phoneticPr fontId="1" type="noConversion"/>
  </si>
  <si>
    <t>差</t>
    <phoneticPr fontId="1" type="noConversion"/>
  </si>
  <si>
    <t>非常差</t>
    <phoneticPr fontId="1" type="noConversion"/>
  </si>
  <si>
    <t>滿意率(%)</t>
    <phoneticPr fontId="1" type="noConversion"/>
  </si>
  <si>
    <t>不滿意率(%)</t>
    <phoneticPr fontId="1" type="noConversion"/>
  </si>
  <si>
    <t>與菜單的內容</t>
    <phoneticPr fontId="1" type="noConversion"/>
  </si>
  <si>
    <t>米飯品質</t>
    <phoneticPr fontId="1" type="noConversion"/>
  </si>
  <si>
    <t>米飯份量</t>
    <phoneticPr fontId="1" type="noConversion"/>
  </si>
  <si>
    <t>主菜品質</t>
    <phoneticPr fontId="1" type="noConversion"/>
  </si>
  <si>
    <t>主菜份量</t>
    <phoneticPr fontId="1" type="noConversion"/>
  </si>
  <si>
    <t>青菜品質</t>
    <phoneticPr fontId="1" type="noConversion"/>
  </si>
  <si>
    <t>青菜份量</t>
    <phoneticPr fontId="1" type="noConversion"/>
  </si>
  <si>
    <t>菜色搭配</t>
    <phoneticPr fontId="1" type="noConversion"/>
  </si>
  <si>
    <t>菜的鹹淡度</t>
    <phoneticPr fontId="1" type="noConversion"/>
  </si>
  <si>
    <t>菜的油膩度</t>
    <phoneticPr fontId="1" type="noConversion"/>
  </si>
  <si>
    <t>湯汁品質</t>
    <phoneticPr fontId="1" type="noConversion"/>
  </si>
  <si>
    <t>水果品質及份量</t>
    <phoneticPr fontId="1" type="noConversion"/>
  </si>
  <si>
    <t>餐具清潔衛生</t>
    <phoneticPr fontId="1" type="noConversion"/>
  </si>
  <si>
    <t>服務人員態度</t>
    <phoneticPr fontId="1" type="noConversion"/>
  </si>
  <si>
    <t>尚可</t>
    <phoneticPr fontId="1" type="noConversion"/>
  </si>
  <si>
    <t>問卷數</t>
    <phoneticPr fontId="1" type="noConversion"/>
  </si>
  <si>
    <t>百分比</t>
    <phoneticPr fontId="1" type="noConversion"/>
  </si>
  <si>
    <t>廠商：松晟企業社</t>
    <phoneticPr fontId="1" type="noConversion"/>
  </si>
  <si>
    <t>total</t>
    <phoneticPr fontId="1" type="noConversion"/>
  </si>
  <si>
    <t>覺得太硬</t>
    <phoneticPr fontId="1" type="noConversion"/>
  </si>
  <si>
    <t>希望多變化</t>
    <phoneticPr fontId="1" type="noConversion"/>
  </si>
  <si>
    <t>問卷填寫日期：108-2~6月</t>
    <phoneticPr fontId="1" type="noConversion"/>
  </si>
  <si>
    <t>採樣問卷數：96份</t>
    <phoneticPr fontId="1" type="noConversion"/>
  </si>
  <si>
    <t>有效問卷：96份</t>
    <phoneticPr fontId="1" type="noConversion"/>
  </si>
  <si>
    <r>
      <rPr>
        <b/>
        <sz val="22"/>
        <color theme="1"/>
        <rFont val="微軟正黑體"/>
        <family val="2"/>
        <charset val="136"/>
      </rPr>
      <t>意見調查回覆</t>
    </r>
    <r>
      <rPr>
        <b/>
        <sz val="20"/>
        <color theme="1"/>
        <rFont val="微軟正黑體"/>
        <family val="2"/>
        <charset val="136"/>
      </rPr>
      <t>：</t>
    </r>
    <r>
      <rPr>
        <b/>
        <sz val="16"/>
        <color theme="1"/>
        <rFont val="微軟正黑體"/>
        <family val="2"/>
        <charset val="136"/>
      </rPr>
      <t xml:space="preserve">
　　</t>
    </r>
    <r>
      <rPr>
        <b/>
        <sz val="22"/>
        <color theme="1"/>
        <rFont val="微軟正黑體"/>
        <family val="2"/>
        <charset val="136"/>
      </rPr>
      <t>謝謝學生們寶貴的意見，我們已將各項建議納入未來設計菜單的考量中，菜色部分也會跟我們的廚師和營養師做討論和調整。
　　根據本次滿意度調查結果，學生主要反應為菜色稍嫌油膩，菜的鹹淡度問題，我們會反應給廚師做進一步的檢討和調整，以期能更符合貴校師生的需求。
　　也有學生反應水果品質問題，關於這點，我們會反應給供應商，請供應商加強水果品質管控，也會請廠內廚務人員加強品質把關。
　　也有些學生反應為飯、配菜量不足，對此，我們會視每班的回報及該校的顧餐人員轉達的意見來為每班的份量做適當調整，未來，如果學生們對於供餐份量上有所疑慮，也可以向午餐秘書或是我們的供餐人員反應，我們也會以此需求來予以調整。
　　這次的滿意度結果我們會將其納入未來的參考指標，松晟期許自己能在各方面都做得越來越好，使學校師生家長都能吃得安心吃得好，松晟無時無刻都會努力做到最好，也請貴校和學生們不吝指教！松晟一直致力於提供健康的餐點，讓師生們能愉快且安心享用的餐點是我們的愿景，未來我們也會依據本次的調查來調整我們的菜單，希望能精益求精，更請貴校師生能不吝賜教，謝謝。                                                                                                                  
                                                                                        松晟  敬上</t>
    </r>
    <phoneticPr fontId="1" type="noConversion"/>
  </si>
  <si>
    <t>桃園市立東安國中  107年(下學期)午餐滿意度調查統計</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</si>
</sst>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Red]\(0\)"/>
  </numFmts>
  <fonts count="17" x14ac:knownFonts="1">
    <font>
      <sz val="12"/>
      <color theme="1"/>
      <name val="新細明體"/>
      <family val="2"/>
      <charset val="136"/>
      <scheme val="minor"/>
    </font>
    <font>
      <sz val="9"/>
      <name val="新細明體"/>
      <family val="2"/>
      <charset val="136"/>
      <scheme val="minor"/>
    </font>
    <font>
      <b/>
      <sz val="12"/>
      <color theme="1"/>
      <name val="微軟正黑體"/>
      <family val="2"/>
      <charset val="136"/>
    </font>
    <font>
      <b/>
      <sz val="22"/>
      <color theme="1"/>
      <name val="微軟正黑體"/>
      <family val="2"/>
      <charset val="136"/>
    </font>
    <font>
      <b/>
      <sz val="20"/>
      <color theme="1"/>
      <name val="微軟正黑體"/>
      <family val="2"/>
      <charset val="136"/>
    </font>
    <font>
      <b/>
      <sz val="12"/>
      <color theme="0"/>
      <name val="微軟正黑體"/>
      <family val="2"/>
      <charset val="136"/>
    </font>
    <font>
      <b/>
      <sz val="16"/>
      <color theme="1"/>
      <name val="微軟正黑體"/>
      <family val="2"/>
      <charset val="136"/>
    </font>
    <font>
      <b/>
      <sz val="14"/>
      <color theme="1"/>
      <name val="微軟正黑體"/>
      <family val="2"/>
      <charset val="136"/>
    </font>
    <font>
      <sz val="14"/>
      <color theme="1"/>
      <name val="新細明體"/>
      <family val="2"/>
      <charset val="136"/>
      <scheme val="minor"/>
    </font>
    <font>
      <sz val="12"/>
      <color theme="0"/>
      <name val="新細明體"/>
      <family val="2"/>
      <charset val="136"/>
      <scheme val="minor"/>
    </font>
    <font>
      <sz val="12"/>
      <color theme="0"/>
      <name val="新細明體"/>
      <family val="1"/>
      <charset val="136"/>
      <scheme val="minor"/>
    </font>
    <font>
      <sz val="16"/>
      <color theme="1"/>
      <name val="新細明體"/>
      <family val="2"/>
      <charset val="136"/>
      <scheme val="minor"/>
    </font>
    <font>
      <b/>
      <sz val="14"/>
      <color theme="0"/>
      <name val="微軟正黑體"/>
      <family val="2"/>
      <charset val="136"/>
    </font>
    <font>
      <b/>
      <sz val="18"/>
      <color theme="1"/>
      <name val="微軟正黑體"/>
      <family val="2"/>
      <charset val="136"/>
    </font>
    <font>
      <sz val="18"/>
      <color theme="1"/>
      <name val="新細明體"/>
      <family val="2"/>
      <charset val="136"/>
      <scheme val="minor"/>
    </font>
    <font>
      <b/>
      <sz val="28"/>
      <color theme="1"/>
      <name val="微軟正黑體"/>
      <family val="2"/>
      <charset val="136"/>
    </font>
    <font>
      <sz val="28"/>
      <color theme="1"/>
      <name val="新細明體"/>
      <family val="2"/>
      <charset val="136"/>
      <scheme val="minor"/>
    </font>
  </fonts>
  <fills count="5">
    <fill>
      <patternFill patternType="none"/>
    </fill>
    <fill>
      <patternFill patternType="gray125"/>
    </fill>
    <fill>
      <patternFill patternType="solid">
        <fgColor theme="1"/>
        <bgColor indexed="64"/>
      </patternFill>
    </fill>
    <fill>
      <patternFill patternType="solid">
        <fgColor theme="6" tint="0.39997558519241921"/>
        <bgColor indexed="64"/>
      </patternFill>
    </fill>
    <fill>
      <patternFill patternType="solid">
        <fgColor theme="8" tint="0.39997558519241921"/>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style="thin">
        <color theme="0"/>
      </top>
      <bottom/>
      <diagonal/>
    </border>
    <border>
      <left/>
      <right/>
      <top style="thin">
        <color theme="0"/>
      </top>
      <bottom style="thin">
        <color theme="0"/>
      </bottom>
      <diagonal/>
    </border>
    <border>
      <left style="thin">
        <color theme="0"/>
      </left>
      <right style="thin">
        <color theme="0"/>
      </right>
      <top style="thin">
        <color theme="0"/>
      </top>
      <bottom style="thin">
        <color theme="0"/>
      </bottom>
      <diagonal/>
    </border>
    <border>
      <left style="thin">
        <color indexed="64"/>
      </left>
      <right style="thin">
        <color theme="0"/>
      </right>
      <top style="thin">
        <color indexed="64"/>
      </top>
      <bottom style="thin">
        <color indexed="64"/>
      </bottom>
      <diagonal/>
    </border>
    <border>
      <left style="thin">
        <color theme="0"/>
      </left>
      <right style="thin">
        <color theme="0"/>
      </right>
      <top style="thin">
        <color indexed="64"/>
      </top>
      <bottom style="thin">
        <color indexed="64"/>
      </bottom>
      <diagonal/>
    </border>
    <border>
      <left style="thin">
        <color theme="0"/>
      </left>
      <right style="thin">
        <color indexed="64"/>
      </right>
      <top style="thin">
        <color indexed="64"/>
      </top>
      <bottom style="thin">
        <color indexed="64"/>
      </bottom>
      <diagonal/>
    </border>
    <border>
      <left/>
      <right/>
      <top/>
      <bottom style="thin">
        <color theme="0"/>
      </bottom>
      <diagonal/>
    </border>
  </borders>
  <cellStyleXfs count="1">
    <xf numFmtId="0" fontId="0" fillId="0" borderId="0">
      <alignment vertical="center"/>
    </xf>
  </cellStyleXfs>
  <cellXfs count="33">
    <xf numFmtId="0" fontId="0" fillId="0" borderId="0" xfId="0">
      <alignment vertical="center"/>
    </xf>
    <xf numFmtId="0" fontId="0" fillId="4" borderId="3" xfId="0" applyFill="1" applyBorder="1">
      <alignment vertical="center"/>
    </xf>
    <xf numFmtId="0" fontId="2" fillId="4" borderId="3" xfId="0" applyFont="1" applyFill="1" applyBorder="1" applyAlignment="1">
      <alignment horizontal="center" vertical="center"/>
    </xf>
    <xf numFmtId="0" fontId="2" fillId="4" borderId="2" xfId="0" applyFont="1" applyFill="1" applyBorder="1" applyAlignment="1">
      <alignment horizontal="center" vertical="center"/>
    </xf>
    <xf numFmtId="0" fontId="5" fillId="2" borderId="4" xfId="0" applyFont="1" applyFill="1" applyBorder="1" applyAlignment="1">
      <alignment horizontal="center" vertical="center"/>
    </xf>
    <xf numFmtId="0" fontId="0" fillId="0" borderId="0" xfId="0" applyAlignment="1">
      <alignment horizontal="center" vertical="center"/>
    </xf>
    <xf numFmtId="0" fontId="8" fillId="0" borderId="0" xfId="0" applyFont="1">
      <alignment vertical="center"/>
    </xf>
    <xf numFmtId="9" fontId="0" fillId="0" borderId="0" xfId="0" applyNumberFormat="1" applyAlignment="1">
      <alignment horizontal="center" vertical="center"/>
    </xf>
    <xf numFmtId="0" fontId="5" fillId="0" borderId="0" xfId="0" applyFont="1" applyFill="1" applyBorder="1" applyAlignment="1">
      <alignment horizontal="center" vertical="center"/>
    </xf>
    <xf numFmtId="0" fontId="9" fillId="0" borderId="0" xfId="0" applyFont="1" applyFill="1">
      <alignment vertical="center"/>
    </xf>
    <xf numFmtId="0" fontId="9" fillId="0" borderId="0" xfId="0" applyFont="1">
      <alignment vertical="center"/>
    </xf>
    <xf numFmtId="0" fontId="10" fillId="0" borderId="0" xfId="0" applyFont="1">
      <alignment vertical="center"/>
    </xf>
    <xf numFmtId="0" fontId="12" fillId="2" borderId="6" xfId="0" applyFont="1" applyFill="1" applyBorder="1" applyAlignment="1">
      <alignment horizontal="center" vertical="center"/>
    </xf>
    <xf numFmtId="0" fontId="14" fillId="0" borderId="1" xfId="0" applyFont="1" applyBorder="1" applyAlignment="1">
      <alignment horizontal="center" vertical="center"/>
    </xf>
    <xf numFmtId="176" fontId="14" fillId="0" borderId="1" xfId="0" applyNumberFormat="1" applyFont="1" applyBorder="1" applyAlignment="1">
      <alignment horizontal="center" vertical="center"/>
    </xf>
    <xf numFmtId="0" fontId="14" fillId="0" borderId="1" xfId="0" applyFont="1" applyFill="1" applyBorder="1" applyAlignment="1">
      <alignment horizontal="center" vertical="center"/>
    </xf>
    <xf numFmtId="0" fontId="6" fillId="0" borderId="0" xfId="0" applyFont="1" applyAlignment="1">
      <alignment horizontal="left" vertical="top" wrapText="1"/>
    </xf>
    <xf numFmtId="0" fontId="11" fillId="0" borderId="0" xfId="0" applyFont="1">
      <alignment vertical="center"/>
    </xf>
    <xf numFmtId="0" fontId="15" fillId="0" borderId="0" xfId="0" applyFont="1" applyAlignment="1">
      <alignment horizontal="center" vertical="center"/>
    </xf>
    <xf numFmtId="0" fontId="16" fillId="0" borderId="0" xfId="0" applyFont="1" applyAlignment="1">
      <alignment vertical="center"/>
    </xf>
    <xf numFmtId="0" fontId="13" fillId="0" borderId="1" xfId="0" applyFont="1" applyBorder="1" applyAlignment="1">
      <alignment horizontal="center" vertical="center"/>
    </xf>
    <xf numFmtId="176" fontId="14" fillId="0" borderId="1" xfId="0" applyNumberFormat="1" applyFont="1" applyBorder="1" applyAlignment="1">
      <alignment horizontal="center" vertical="center"/>
    </xf>
    <xf numFmtId="0" fontId="6" fillId="0" borderId="0" xfId="0" applyFont="1" applyAlignment="1">
      <alignment horizontal="left" vertical="center"/>
    </xf>
    <xf numFmtId="0" fontId="7" fillId="0" borderId="0" xfId="0" applyFont="1" applyAlignment="1">
      <alignment horizontal="left" vertical="center"/>
    </xf>
    <xf numFmtId="0" fontId="0" fillId="0" borderId="0" xfId="0" applyAlignment="1">
      <alignment vertical="center"/>
    </xf>
    <xf numFmtId="0" fontId="6" fillId="3" borderId="8" xfId="0" applyFont="1" applyFill="1" applyBorder="1" applyAlignment="1">
      <alignment horizontal="center" vertical="center"/>
    </xf>
    <xf numFmtId="0" fontId="6" fillId="3" borderId="0" xfId="0" applyFont="1" applyFill="1" applyAlignment="1">
      <alignment horizontal="center" vertical="center"/>
    </xf>
    <xf numFmtId="0" fontId="7" fillId="0" borderId="0" xfId="0" applyFont="1" applyAlignment="1">
      <alignment horizontal="left" vertical="top" wrapText="1"/>
    </xf>
    <xf numFmtId="0" fontId="6" fillId="0" borderId="0" xfId="0" applyFont="1" applyAlignment="1">
      <alignment horizontal="left" vertical="top" wrapText="1"/>
    </xf>
    <xf numFmtId="0" fontId="11" fillId="0" borderId="0" xfId="0" applyFont="1" applyAlignment="1">
      <alignment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cellXfs>
  <cellStyles count="1">
    <cellStyle name="一般"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Lbls>
            <c:spPr>
              <a:noFill/>
              <a:ln>
                <a:noFill/>
              </a:ln>
              <a:effectLst/>
            </c:spPr>
            <c:showLegendKey val="0"/>
            <c:showVal val="0"/>
            <c:showCatName val="1"/>
            <c:showSerName val="0"/>
            <c:showPercent val="1"/>
            <c:showBubbleSize val="0"/>
            <c:showLeaderLines val="0"/>
            <c:extLst>
              <c:ext xmlns:c15="http://schemas.microsoft.com/office/drawing/2012/chart" uri="{CE6537A1-D6FC-4f65-9D91-7224C49458BB}"/>
            </c:extLst>
          </c:dLbls>
          <c:cat>
            <c:strRef>
              <c:f>圖表統計!$B$41:$F$41</c:f>
              <c:strCache>
                <c:ptCount val="5"/>
                <c:pt idx="0">
                  <c:v>非常滿意</c:v>
                </c:pt>
                <c:pt idx="1">
                  <c:v>滿意</c:v>
                </c:pt>
                <c:pt idx="2">
                  <c:v>尚可</c:v>
                </c:pt>
                <c:pt idx="3">
                  <c:v>差</c:v>
                </c:pt>
                <c:pt idx="4">
                  <c:v>非常差</c:v>
                </c:pt>
              </c:strCache>
            </c:strRef>
          </c:cat>
          <c:val>
            <c:numRef>
              <c:f>圖表統計!$B$42:$F$42</c:f>
              <c:numCache>
                <c:formatCode>General</c:formatCode>
                <c:ptCount val="5"/>
                <c:pt idx="0">
                  <c:v>16</c:v>
                </c:pt>
                <c:pt idx="1">
                  <c:v>24</c:v>
                </c:pt>
                <c:pt idx="2">
                  <c:v>45</c:v>
                </c:pt>
                <c:pt idx="3">
                  <c:v>3</c:v>
                </c:pt>
                <c:pt idx="4">
                  <c:v>8</c:v>
                </c:pt>
              </c:numCache>
            </c:numRef>
          </c:val>
        </c:ser>
        <c:dLbls>
          <c:showLegendKey val="0"/>
          <c:showVal val="0"/>
          <c:showCatName val="1"/>
          <c:showSerName val="0"/>
          <c:showPercent val="1"/>
          <c:showBubbleSize val="0"/>
          <c:showLeaderLines val="0"/>
        </c:dLbls>
        <c:firstSliceAng val="0"/>
      </c:pieChart>
    </c:plotArea>
    <c:plotVisOnly val="1"/>
    <c:dispBlanksAs val="zero"/>
    <c:showDLblsOverMax val="0"/>
  </c:chart>
  <c:spPr>
    <a:ln>
      <a:noFill/>
    </a:ln>
  </c:spPr>
  <c:printSettings>
    <c:headerFooter/>
    <c:pageMargins b="0.75000000000000677" l="0.70000000000000062" r="0.70000000000000062" t="0.75000000000000677" header="0.30000000000000032" footer="0.30000000000000032"/>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explosion val="3"/>
          <c:dLbls>
            <c:spPr>
              <a:noFill/>
              <a:ln>
                <a:noFill/>
              </a:ln>
              <a:effectLst/>
            </c:spPr>
            <c:showLegendKey val="0"/>
            <c:showVal val="0"/>
            <c:showCatName val="1"/>
            <c:showSerName val="0"/>
            <c:showPercent val="1"/>
            <c:showBubbleSize val="0"/>
            <c:showLeaderLines val="0"/>
            <c:extLst>
              <c:ext xmlns:c15="http://schemas.microsoft.com/office/drawing/2012/chart" uri="{CE6537A1-D6FC-4f65-9D91-7224C49458BB}"/>
            </c:extLst>
          </c:dLbls>
          <c:cat>
            <c:strRef>
              <c:f>圖表統計!$I$111:$M$111</c:f>
              <c:strCache>
                <c:ptCount val="5"/>
                <c:pt idx="0">
                  <c:v>非常滿意</c:v>
                </c:pt>
                <c:pt idx="1">
                  <c:v>滿意</c:v>
                </c:pt>
                <c:pt idx="2">
                  <c:v>尚可</c:v>
                </c:pt>
                <c:pt idx="3">
                  <c:v>差</c:v>
                </c:pt>
                <c:pt idx="4">
                  <c:v>非常差</c:v>
                </c:pt>
              </c:strCache>
            </c:strRef>
          </c:cat>
          <c:val>
            <c:numRef>
              <c:f>圖表統計!$I$112:$M$112</c:f>
              <c:numCache>
                <c:formatCode>General</c:formatCode>
                <c:ptCount val="5"/>
                <c:pt idx="0">
                  <c:v>11</c:v>
                </c:pt>
                <c:pt idx="1">
                  <c:v>19</c:v>
                </c:pt>
                <c:pt idx="2">
                  <c:v>46</c:v>
                </c:pt>
                <c:pt idx="3">
                  <c:v>5</c:v>
                </c:pt>
                <c:pt idx="4">
                  <c:v>15</c:v>
                </c:pt>
              </c:numCache>
            </c:numRef>
          </c:val>
        </c:ser>
        <c:dLbls>
          <c:showLegendKey val="0"/>
          <c:showVal val="0"/>
          <c:showCatName val="1"/>
          <c:showSerName val="0"/>
          <c:showPercent val="1"/>
          <c:showBubbleSize val="0"/>
          <c:showLeaderLines val="0"/>
        </c:dLbls>
        <c:firstSliceAng val="0"/>
      </c:pieChart>
    </c:plotArea>
    <c:plotVisOnly val="1"/>
    <c:dispBlanksAs val="zero"/>
    <c:showDLblsOverMax val="0"/>
  </c:chart>
  <c:spPr>
    <a:ln>
      <a:noFill/>
    </a:ln>
  </c:spPr>
  <c:printSettings>
    <c:headerFooter/>
    <c:pageMargins b="0.75000000000000788" l="0.70000000000000062" r="0.70000000000000062" t="0.75000000000000788"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Lbls>
            <c:spPr>
              <a:noFill/>
              <a:ln>
                <a:noFill/>
              </a:ln>
              <a:effectLst/>
            </c:spPr>
            <c:showLegendKey val="0"/>
            <c:showVal val="0"/>
            <c:showCatName val="1"/>
            <c:showSerName val="0"/>
            <c:showPercent val="1"/>
            <c:showBubbleSize val="0"/>
            <c:showLeaderLines val="0"/>
            <c:extLst>
              <c:ext xmlns:c15="http://schemas.microsoft.com/office/drawing/2012/chart" uri="{CE6537A1-D6FC-4f65-9D91-7224C49458BB}"/>
            </c:extLst>
          </c:dLbls>
          <c:cat>
            <c:strRef>
              <c:f>圖表統計!$B$130:$F$130</c:f>
              <c:strCache>
                <c:ptCount val="5"/>
                <c:pt idx="0">
                  <c:v>非常滿意</c:v>
                </c:pt>
                <c:pt idx="1">
                  <c:v>滿意</c:v>
                </c:pt>
                <c:pt idx="2">
                  <c:v>尚可</c:v>
                </c:pt>
                <c:pt idx="3">
                  <c:v>差</c:v>
                </c:pt>
                <c:pt idx="4">
                  <c:v>非常差</c:v>
                </c:pt>
              </c:strCache>
            </c:strRef>
          </c:cat>
          <c:val>
            <c:numRef>
              <c:f>圖表統計!$B$131:$F$131</c:f>
              <c:numCache>
                <c:formatCode>General</c:formatCode>
                <c:ptCount val="5"/>
                <c:pt idx="0">
                  <c:v>19</c:v>
                </c:pt>
                <c:pt idx="1">
                  <c:v>18</c:v>
                </c:pt>
                <c:pt idx="2">
                  <c:v>44</c:v>
                </c:pt>
                <c:pt idx="3">
                  <c:v>4</c:v>
                </c:pt>
                <c:pt idx="4">
                  <c:v>11</c:v>
                </c:pt>
              </c:numCache>
            </c:numRef>
          </c:val>
        </c:ser>
        <c:dLbls>
          <c:showLegendKey val="0"/>
          <c:showVal val="0"/>
          <c:showCatName val="1"/>
          <c:showSerName val="0"/>
          <c:showPercent val="1"/>
          <c:showBubbleSize val="0"/>
          <c:showLeaderLines val="0"/>
        </c:dLbls>
        <c:firstSliceAng val="0"/>
      </c:pieChart>
    </c:plotArea>
    <c:plotVisOnly val="1"/>
    <c:dispBlanksAs val="zero"/>
    <c:showDLblsOverMax val="0"/>
  </c:chart>
  <c:spPr>
    <a:ln>
      <a:noFill/>
    </a:ln>
  </c:spPr>
  <c:printSettings>
    <c:headerFooter/>
    <c:pageMargins b="0.75000000000000788" l="0.70000000000000062" r="0.70000000000000062" t="0.75000000000000788" header="0.30000000000000032" footer="0.30000000000000032"/>
    <c:pageSetup orientation="portrait"/>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Lbls>
            <c:spPr>
              <a:noFill/>
              <a:ln>
                <a:noFill/>
              </a:ln>
              <a:effectLst/>
            </c:spPr>
            <c:showLegendKey val="0"/>
            <c:showVal val="0"/>
            <c:showCatName val="1"/>
            <c:showSerName val="0"/>
            <c:showPercent val="1"/>
            <c:showBubbleSize val="0"/>
            <c:showLeaderLines val="0"/>
            <c:extLst>
              <c:ext xmlns:c15="http://schemas.microsoft.com/office/drawing/2012/chart" uri="{CE6537A1-D6FC-4f65-9D91-7224C49458BB}"/>
            </c:extLst>
          </c:dLbls>
          <c:cat>
            <c:strRef>
              <c:f>圖表統計!$I$130:$M$130</c:f>
              <c:strCache>
                <c:ptCount val="5"/>
                <c:pt idx="0">
                  <c:v>非常滿意</c:v>
                </c:pt>
                <c:pt idx="1">
                  <c:v>滿意</c:v>
                </c:pt>
                <c:pt idx="2">
                  <c:v>尚可</c:v>
                </c:pt>
                <c:pt idx="3">
                  <c:v>差</c:v>
                </c:pt>
                <c:pt idx="4">
                  <c:v>非常差</c:v>
                </c:pt>
              </c:strCache>
            </c:strRef>
          </c:cat>
          <c:val>
            <c:numRef>
              <c:f>圖表統計!$I$131:$M$131</c:f>
              <c:numCache>
                <c:formatCode>General</c:formatCode>
                <c:ptCount val="5"/>
                <c:pt idx="0">
                  <c:v>15</c:v>
                </c:pt>
                <c:pt idx="1">
                  <c:v>20</c:v>
                </c:pt>
                <c:pt idx="2">
                  <c:v>42</c:v>
                </c:pt>
                <c:pt idx="3">
                  <c:v>7</c:v>
                </c:pt>
                <c:pt idx="4">
                  <c:v>12</c:v>
                </c:pt>
              </c:numCache>
            </c:numRef>
          </c:val>
        </c:ser>
        <c:dLbls>
          <c:showLegendKey val="0"/>
          <c:showVal val="0"/>
          <c:showCatName val="1"/>
          <c:showSerName val="0"/>
          <c:showPercent val="1"/>
          <c:showBubbleSize val="0"/>
          <c:showLeaderLines val="0"/>
        </c:dLbls>
        <c:firstSliceAng val="0"/>
      </c:pieChart>
    </c:plotArea>
    <c:plotVisOnly val="1"/>
    <c:dispBlanksAs val="zero"/>
    <c:showDLblsOverMax val="0"/>
  </c:chart>
  <c:spPr>
    <a:ln>
      <a:noFill/>
    </a:ln>
  </c:spPr>
  <c:printSettings>
    <c:headerFooter/>
    <c:pageMargins b="0.7500000000000081" l="0.70000000000000062" r="0.70000000000000062" t="0.7500000000000081" header="0.30000000000000032" footer="0.30000000000000032"/>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Lbls>
            <c:spPr>
              <a:noFill/>
              <a:ln>
                <a:noFill/>
              </a:ln>
              <a:effectLst/>
            </c:spPr>
            <c:showLegendKey val="0"/>
            <c:showVal val="0"/>
            <c:showCatName val="1"/>
            <c:showSerName val="0"/>
            <c:showPercent val="1"/>
            <c:showBubbleSize val="0"/>
            <c:showLeaderLines val="0"/>
            <c:extLst>
              <c:ext xmlns:c15="http://schemas.microsoft.com/office/drawing/2012/chart" uri="{CE6537A1-D6FC-4f65-9D91-7224C49458BB}"/>
            </c:extLst>
          </c:dLbls>
          <c:cat>
            <c:strRef>
              <c:f>圖表統計!$B$149:$F$149</c:f>
              <c:strCache>
                <c:ptCount val="5"/>
                <c:pt idx="0">
                  <c:v>非常滿意</c:v>
                </c:pt>
                <c:pt idx="1">
                  <c:v>滿意</c:v>
                </c:pt>
                <c:pt idx="2">
                  <c:v>尚可</c:v>
                </c:pt>
                <c:pt idx="3">
                  <c:v>差</c:v>
                </c:pt>
                <c:pt idx="4">
                  <c:v>非常差</c:v>
                </c:pt>
              </c:strCache>
            </c:strRef>
          </c:cat>
          <c:val>
            <c:numRef>
              <c:f>圖表統計!$B$150:$F$150</c:f>
              <c:numCache>
                <c:formatCode>General</c:formatCode>
                <c:ptCount val="5"/>
                <c:pt idx="0">
                  <c:v>21</c:v>
                </c:pt>
                <c:pt idx="1">
                  <c:v>22</c:v>
                </c:pt>
                <c:pt idx="2">
                  <c:v>38</c:v>
                </c:pt>
                <c:pt idx="3">
                  <c:v>3</c:v>
                </c:pt>
                <c:pt idx="4">
                  <c:v>12</c:v>
                </c:pt>
              </c:numCache>
            </c:numRef>
          </c:val>
        </c:ser>
        <c:dLbls>
          <c:showLegendKey val="0"/>
          <c:showVal val="0"/>
          <c:showCatName val="1"/>
          <c:showSerName val="0"/>
          <c:showPercent val="1"/>
          <c:showBubbleSize val="0"/>
          <c:showLeaderLines val="0"/>
        </c:dLbls>
        <c:firstSliceAng val="0"/>
      </c:pieChart>
    </c:plotArea>
    <c:plotVisOnly val="1"/>
    <c:dispBlanksAs val="zero"/>
    <c:showDLblsOverMax val="0"/>
  </c:chart>
  <c:spPr>
    <a:ln>
      <a:noFill/>
    </a:ln>
  </c:spPr>
  <c:printSettings>
    <c:headerFooter/>
    <c:pageMargins b="0.7500000000000081" l="0.70000000000000062" r="0.70000000000000062" t="0.7500000000000081" header="0.30000000000000032" footer="0.30000000000000032"/>
    <c:pageSetup orientation="portrait"/>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Lbls>
            <c:spPr>
              <a:noFill/>
              <a:ln>
                <a:noFill/>
              </a:ln>
              <a:effectLst/>
            </c:spPr>
            <c:showLegendKey val="0"/>
            <c:showVal val="0"/>
            <c:showCatName val="1"/>
            <c:showSerName val="0"/>
            <c:showPercent val="1"/>
            <c:showBubbleSize val="0"/>
            <c:showLeaderLines val="0"/>
            <c:extLst>
              <c:ext xmlns:c15="http://schemas.microsoft.com/office/drawing/2012/chart" uri="{CE6537A1-D6FC-4f65-9D91-7224C49458BB}"/>
            </c:extLst>
          </c:dLbls>
          <c:cat>
            <c:strRef>
              <c:f>圖表統計!$I$149:$M$149</c:f>
              <c:strCache>
                <c:ptCount val="5"/>
                <c:pt idx="0">
                  <c:v>非常滿意</c:v>
                </c:pt>
                <c:pt idx="1">
                  <c:v>滿意</c:v>
                </c:pt>
                <c:pt idx="2">
                  <c:v>尚可</c:v>
                </c:pt>
                <c:pt idx="3">
                  <c:v>差</c:v>
                </c:pt>
                <c:pt idx="4">
                  <c:v>非常差</c:v>
                </c:pt>
              </c:strCache>
            </c:strRef>
          </c:cat>
          <c:val>
            <c:numRef>
              <c:f>圖表統計!$I$150:$M$150</c:f>
              <c:numCache>
                <c:formatCode>General</c:formatCode>
                <c:ptCount val="5"/>
                <c:pt idx="0">
                  <c:v>29</c:v>
                </c:pt>
                <c:pt idx="1">
                  <c:v>18</c:v>
                </c:pt>
                <c:pt idx="2">
                  <c:v>39</c:v>
                </c:pt>
                <c:pt idx="3">
                  <c:v>0</c:v>
                </c:pt>
                <c:pt idx="4">
                  <c:v>10</c:v>
                </c:pt>
              </c:numCache>
            </c:numRef>
          </c:val>
        </c:ser>
        <c:dLbls>
          <c:showLegendKey val="0"/>
          <c:showVal val="0"/>
          <c:showCatName val="1"/>
          <c:showSerName val="0"/>
          <c:showPercent val="1"/>
          <c:showBubbleSize val="0"/>
          <c:showLeaderLines val="0"/>
        </c:dLbls>
        <c:firstSliceAng val="0"/>
      </c:pieChart>
    </c:plotArea>
    <c:plotVisOnly val="1"/>
    <c:dispBlanksAs val="zero"/>
    <c:showDLblsOverMax val="0"/>
  </c:chart>
  <c:spPr>
    <a:ln>
      <a:noFill/>
    </a:ln>
  </c:spPr>
  <c:printSettings>
    <c:headerFooter/>
    <c:pageMargins b="0.75000000000000833" l="0.70000000000000062" r="0.70000000000000062" t="0.7500000000000083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Lbls>
            <c:spPr>
              <a:noFill/>
              <a:ln>
                <a:noFill/>
              </a:ln>
              <a:effectLst/>
            </c:spPr>
            <c:showLegendKey val="0"/>
            <c:showVal val="0"/>
            <c:showCatName val="1"/>
            <c:showSerName val="0"/>
            <c:showPercent val="1"/>
            <c:showBubbleSize val="0"/>
            <c:showLeaderLines val="0"/>
            <c:extLst>
              <c:ext xmlns:c15="http://schemas.microsoft.com/office/drawing/2012/chart" uri="{CE6537A1-D6FC-4f65-9D91-7224C49458BB}"/>
            </c:extLst>
          </c:dLbls>
          <c:cat>
            <c:strRef>
              <c:f>圖表統計!$I$41:$M$41</c:f>
              <c:strCache>
                <c:ptCount val="5"/>
                <c:pt idx="0">
                  <c:v>非常滿意</c:v>
                </c:pt>
                <c:pt idx="1">
                  <c:v>滿意</c:v>
                </c:pt>
                <c:pt idx="2">
                  <c:v>尚可</c:v>
                </c:pt>
                <c:pt idx="3">
                  <c:v>差</c:v>
                </c:pt>
                <c:pt idx="4">
                  <c:v>非常差</c:v>
                </c:pt>
              </c:strCache>
            </c:strRef>
          </c:cat>
          <c:val>
            <c:numRef>
              <c:f>圖表統計!$I$42:$M$42</c:f>
              <c:numCache>
                <c:formatCode>General</c:formatCode>
                <c:ptCount val="5"/>
                <c:pt idx="0">
                  <c:v>19</c:v>
                </c:pt>
                <c:pt idx="1">
                  <c:v>23</c:v>
                </c:pt>
                <c:pt idx="2">
                  <c:v>42</c:v>
                </c:pt>
                <c:pt idx="3">
                  <c:v>3</c:v>
                </c:pt>
                <c:pt idx="4">
                  <c:v>9</c:v>
                </c:pt>
              </c:numCache>
            </c:numRef>
          </c:val>
        </c:ser>
        <c:dLbls>
          <c:showLegendKey val="0"/>
          <c:showVal val="0"/>
          <c:showCatName val="1"/>
          <c:showSerName val="0"/>
          <c:showPercent val="1"/>
          <c:showBubbleSize val="0"/>
          <c:showLeaderLines val="0"/>
        </c:dLbls>
        <c:firstSliceAng val="0"/>
      </c:pieChart>
    </c:plotArea>
    <c:plotVisOnly val="1"/>
    <c:dispBlanksAs val="zero"/>
    <c:showDLblsOverMax val="0"/>
  </c:chart>
  <c:spPr>
    <a:ln>
      <a:noFill/>
    </a:ln>
  </c:spPr>
  <c:printSettings>
    <c:headerFooter/>
    <c:pageMargins b="0.75000000000000699" l="0.70000000000000062" r="0.70000000000000062" t="0.75000000000000699"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Lbls>
            <c:spPr>
              <a:noFill/>
              <a:ln>
                <a:noFill/>
              </a:ln>
              <a:effectLst/>
            </c:spPr>
            <c:showLegendKey val="0"/>
            <c:showVal val="0"/>
            <c:showCatName val="1"/>
            <c:showSerName val="0"/>
            <c:showPercent val="1"/>
            <c:showBubbleSize val="0"/>
            <c:showLeaderLines val="0"/>
            <c:extLst>
              <c:ext xmlns:c15="http://schemas.microsoft.com/office/drawing/2012/chart" uri="{CE6537A1-D6FC-4f65-9D91-7224C49458BB}"/>
            </c:extLst>
          </c:dLbls>
          <c:cat>
            <c:strRef>
              <c:f>圖表統計!$B$58:$F$58</c:f>
              <c:strCache>
                <c:ptCount val="5"/>
                <c:pt idx="0">
                  <c:v>非常滿意</c:v>
                </c:pt>
                <c:pt idx="1">
                  <c:v>滿意</c:v>
                </c:pt>
                <c:pt idx="2">
                  <c:v>尚可</c:v>
                </c:pt>
                <c:pt idx="3">
                  <c:v>差</c:v>
                </c:pt>
                <c:pt idx="4">
                  <c:v>非常差</c:v>
                </c:pt>
              </c:strCache>
            </c:strRef>
          </c:cat>
          <c:val>
            <c:numRef>
              <c:f>圖表統計!$B$59:$F$59</c:f>
              <c:numCache>
                <c:formatCode>General</c:formatCode>
                <c:ptCount val="5"/>
                <c:pt idx="0">
                  <c:v>19</c:v>
                </c:pt>
                <c:pt idx="1">
                  <c:v>19</c:v>
                </c:pt>
                <c:pt idx="2">
                  <c:v>47</c:v>
                </c:pt>
                <c:pt idx="3">
                  <c:v>2</c:v>
                </c:pt>
                <c:pt idx="4">
                  <c:v>9</c:v>
                </c:pt>
              </c:numCache>
            </c:numRef>
          </c:val>
        </c:ser>
        <c:dLbls>
          <c:showLegendKey val="0"/>
          <c:showVal val="0"/>
          <c:showCatName val="1"/>
          <c:showSerName val="0"/>
          <c:showPercent val="1"/>
          <c:showBubbleSize val="0"/>
          <c:showLeaderLines val="0"/>
        </c:dLbls>
        <c:firstSliceAng val="0"/>
      </c:pieChart>
    </c:plotArea>
    <c:plotVisOnly val="1"/>
    <c:dispBlanksAs val="zero"/>
    <c:showDLblsOverMax val="0"/>
  </c:chart>
  <c:spPr>
    <a:ln>
      <a:noFill/>
    </a:ln>
  </c:spPr>
  <c:printSettings>
    <c:headerFooter/>
    <c:pageMargins b="0.75000000000000699" l="0.70000000000000062" r="0.70000000000000062" t="0.75000000000000699" header="0.30000000000000032" footer="0.30000000000000032"/>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Lbls>
            <c:spPr>
              <a:noFill/>
              <a:ln>
                <a:noFill/>
              </a:ln>
              <a:effectLst/>
            </c:spPr>
            <c:showLegendKey val="0"/>
            <c:showVal val="0"/>
            <c:showCatName val="1"/>
            <c:showSerName val="0"/>
            <c:showPercent val="1"/>
            <c:showBubbleSize val="0"/>
            <c:showLeaderLines val="0"/>
            <c:extLst>
              <c:ext xmlns:c15="http://schemas.microsoft.com/office/drawing/2012/chart" uri="{CE6537A1-D6FC-4f65-9D91-7224C49458BB}"/>
            </c:extLst>
          </c:dLbls>
          <c:cat>
            <c:strRef>
              <c:f>圖表統計!$I$58:$M$58</c:f>
              <c:strCache>
                <c:ptCount val="5"/>
                <c:pt idx="0">
                  <c:v>非常滿意</c:v>
                </c:pt>
                <c:pt idx="1">
                  <c:v>滿意</c:v>
                </c:pt>
                <c:pt idx="2">
                  <c:v>尚可</c:v>
                </c:pt>
                <c:pt idx="3">
                  <c:v>差</c:v>
                </c:pt>
                <c:pt idx="4">
                  <c:v>非常差</c:v>
                </c:pt>
              </c:strCache>
            </c:strRef>
          </c:cat>
          <c:val>
            <c:numRef>
              <c:f>圖表統計!$I$59:$M$59</c:f>
              <c:numCache>
                <c:formatCode>General</c:formatCode>
                <c:ptCount val="5"/>
                <c:pt idx="0">
                  <c:v>17</c:v>
                </c:pt>
                <c:pt idx="1">
                  <c:v>19</c:v>
                </c:pt>
                <c:pt idx="2">
                  <c:v>44</c:v>
                </c:pt>
                <c:pt idx="3">
                  <c:v>7</c:v>
                </c:pt>
                <c:pt idx="4">
                  <c:v>9</c:v>
                </c:pt>
              </c:numCache>
            </c:numRef>
          </c:val>
        </c:ser>
        <c:dLbls>
          <c:showLegendKey val="0"/>
          <c:showVal val="0"/>
          <c:showCatName val="1"/>
          <c:showSerName val="0"/>
          <c:showPercent val="1"/>
          <c:showBubbleSize val="0"/>
          <c:showLeaderLines val="0"/>
        </c:dLbls>
        <c:firstSliceAng val="0"/>
      </c:pieChart>
    </c:plotArea>
    <c:plotVisOnly val="1"/>
    <c:dispBlanksAs val="zero"/>
    <c:showDLblsOverMax val="0"/>
  </c:chart>
  <c:spPr>
    <a:ln>
      <a:noFill/>
    </a:ln>
  </c:spPr>
  <c:printSettings>
    <c:headerFooter/>
    <c:pageMargins b="0.75000000000000722" l="0.70000000000000062" r="0.70000000000000062" t="0.7500000000000072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Lbls>
            <c:spPr>
              <a:noFill/>
              <a:ln>
                <a:noFill/>
              </a:ln>
              <a:effectLst/>
            </c:spPr>
            <c:showLegendKey val="0"/>
            <c:showVal val="0"/>
            <c:showCatName val="1"/>
            <c:showSerName val="0"/>
            <c:showPercent val="1"/>
            <c:showBubbleSize val="0"/>
            <c:showLeaderLines val="0"/>
            <c:extLst>
              <c:ext xmlns:c15="http://schemas.microsoft.com/office/drawing/2012/chart" uri="{CE6537A1-D6FC-4f65-9D91-7224C49458BB}"/>
            </c:extLst>
          </c:dLbls>
          <c:cat>
            <c:strRef>
              <c:f>圖表統計!$B$75:$F$75</c:f>
              <c:strCache>
                <c:ptCount val="5"/>
                <c:pt idx="0">
                  <c:v>非常滿意</c:v>
                </c:pt>
                <c:pt idx="1">
                  <c:v>滿意</c:v>
                </c:pt>
                <c:pt idx="2">
                  <c:v>尚可</c:v>
                </c:pt>
                <c:pt idx="3">
                  <c:v>差</c:v>
                </c:pt>
                <c:pt idx="4">
                  <c:v>非常差</c:v>
                </c:pt>
              </c:strCache>
            </c:strRef>
          </c:cat>
          <c:val>
            <c:numRef>
              <c:f>圖表統計!$B$76:$F$76</c:f>
              <c:numCache>
                <c:formatCode>General</c:formatCode>
                <c:ptCount val="5"/>
                <c:pt idx="0">
                  <c:v>18</c:v>
                </c:pt>
                <c:pt idx="1">
                  <c:v>16</c:v>
                </c:pt>
                <c:pt idx="2">
                  <c:v>45</c:v>
                </c:pt>
                <c:pt idx="3">
                  <c:v>7</c:v>
                </c:pt>
                <c:pt idx="4">
                  <c:v>10</c:v>
                </c:pt>
              </c:numCache>
            </c:numRef>
          </c:val>
        </c:ser>
        <c:dLbls>
          <c:showLegendKey val="0"/>
          <c:showVal val="0"/>
          <c:showCatName val="1"/>
          <c:showSerName val="0"/>
          <c:showPercent val="1"/>
          <c:showBubbleSize val="0"/>
          <c:showLeaderLines val="0"/>
        </c:dLbls>
        <c:firstSliceAng val="0"/>
      </c:pieChart>
    </c:plotArea>
    <c:plotVisOnly val="1"/>
    <c:dispBlanksAs val="zero"/>
    <c:showDLblsOverMax val="0"/>
  </c:chart>
  <c:spPr>
    <a:ln>
      <a:noFill/>
    </a:ln>
  </c:spPr>
  <c:printSettings>
    <c:headerFooter/>
    <c:pageMargins b="0.75000000000000722" l="0.70000000000000062" r="0.70000000000000062" t="0.75000000000000722" header="0.30000000000000032" footer="0.30000000000000032"/>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Lbls>
            <c:spPr>
              <a:noFill/>
              <a:ln>
                <a:noFill/>
              </a:ln>
              <a:effectLst/>
            </c:spPr>
            <c:showLegendKey val="0"/>
            <c:showVal val="0"/>
            <c:showCatName val="1"/>
            <c:showSerName val="0"/>
            <c:showPercent val="1"/>
            <c:showBubbleSize val="0"/>
            <c:showLeaderLines val="0"/>
            <c:extLst>
              <c:ext xmlns:c15="http://schemas.microsoft.com/office/drawing/2012/chart" uri="{CE6537A1-D6FC-4f65-9D91-7224C49458BB}"/>
            </c:extLst>
          </c:dLbls>
          <c:cat>
            <c:strRef>
              <c:f>圖表統計!$I$75:$M$75</c:f>
              <c:strCache>
                <c:ptCount val="5"/>
                <c:pt idx="0">
                  <c:v>非常滿意</c:v>
                </c:pt>
                <c:pt idx="1">
                  <c:v>滿意</c:v>
                </c:pt>
                <c:pt idx="2">
                  <c:v>尚可</c:v>
                </c:pt>
                <c:pt idx="3">
                  <c:v>差</c:v>
                </c:pt>
                <c:pt idx="4">
                  <c:v>非常差</c:v>
                </c:pt>
              </c:strCache>
            </c:strRef>
          </c:cat>
          <c:val>
            <c:numRef>
              <c:f>圖表統計!$I$76:$M$76</c:f>
              <c:numCache>
                <c:formatCode>General</c:formatCode>
                <c:ptCount val="5"/>
                <c:pt idx="0">
                  <c:v>19</c:v>
                </c:pt>
                <c:pt idx="1">
                  <c:v>16</c:v>
                </c:pt>
                <c:pt idx="2">
                  <c:v>46</c:v>
                </c:pt>
                <c:pt idx="3">
                  <c:v>3</c:v>
                </c:pt>
                <c:pt idx="4">
                  <c:v>12</c:v>
                </c:pt>
              </c:numCache>
            </c:numRef>
          </c:val>
        </c:ser>
        <c:dLbls>
          <c:showLegendKey val="0"/>
          <c:showVal val="0"/>
          <c:showCatName val="1"/>
          <c:showSerName val="0"/>
          <c:showPercent val="1"/>
          <c:showBubbleSize val="0"/>
          <c:showLeaderLines val="0"/>
        </c:dLbls>
        <c:firstSliceAng val="0"/>
      </c:pieChart>
    </c:plotArea>
    <c:plotVisOnly val="1"/>
    <c:dispBlanksAs val="zero"/>
    <c:showDLblsOverMax val="0"/>
  </c:chart>
  <c:spPr>
    <a:ln>
      <a:noFill/>
    </a:ln>
  </c:spPr>
  <c:printSettings>
    <c:headerFooter/>
    <c:pageMargins b="0.75000000000000744" l="0.70000000000000062" r="0.70000000000000062" t="0.75000000000000744"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Lbls>
            <c:spPr>
              <a:noFill/>
              <a:ln>
                <a:noFill/>
              </a:ln>
              <a:effectLst/>
            </c:spPr>
            <c:showLegendKey val="0"/>
            <c:showVal val="0"/>
            <c:showCatName val="1"/>
            <c:showSerName val="0"/>
            <c:showPercent val="1"/>
            <c:showBubbleSize val="0"/>
            <c:showLeaderLines val="0"/>
            <c:extLst>
              <c:ext xmlns:c15="http://schemas.microsoft.com/office/drawing/2012/chart" uri="{CE6537A1-D6FC-4f65-9D91-7224C49458BB}"/>
            </c:extLst>
          </c:dLbls>
          <c:cat>
            <c:strRef>
              <c:f>圖表統計!$B$92:$F$92</c:f>
              <c:strCache>
                <c:ptCount val="5"/>
                <c:pt idx="0">
                  <c:v>非常滿意</c:v>
                </c:pt>
                <c:pt idx="1">
                  <c:v>滿意</c:v>
                </c:pt>
                <c:pt idx="2">
                  <c:v>尚可</c:v>
                </c:pt>
                <c:pt idx="3">
                  <c:v>差</c:v>
                </c:pt>
                <c:pt idx="4">
                  <c:v>非常差</c:v>
                </c:pt>
              </c:strCache>
            </c:strRef>
          </c:cat>
          <c:val>
            <c:numRef>
              <c:f>圖表統計!$B$93:$F$93</c:f>
              <c:numCache>
                <c:formatCode>General</c:formatCode>
                <c:ptCount val="5"/>
                <c:pt idx="0">
                  <c:v>19</c:v>
                </c:pt>
                <c:pt idx="1">
                  <c:v>21</c:v>
                </c:pt>
                <c:pt idx="2">
                  <c:v>44</c:v>
                </c:pt>
                <c:pt idx="3">
                  <c:v>3</c:v>
                </c:pt>
                <c:pt idx="4">
                  <c:v>9</c:v>
                </c:pt>
              </c:numCache>
            </c:numRef>
          </c:val>
        </c:ser>
        <c:dLbls>
          <c:showLegendKey val="0"/>
          <c:showVal val="0"/>
          <c:showCatName val="1"/>
          <c:showSerName val="0"/>
          <c:showPercent val="1"/>
          <c:showBubbleSize val="0"/>
          <c:showLeaderLines val="0"/>
        </c:dLbls>
        <c:firstSliceAng val="0"/>
      </c:pieChart>
    </c:plotArea>
    <c:plotVisOnly val="1"/>
    <c:dispBlanksAs val="zero"/>
    <c:showDLblsOverMax val="0"/>
  </c:chart>
  <c:spPr>
    <a:ln>
      <a:noFill/>
    </a:ln>
  </c:spPr>
  <c:printSettings>
    <c:headerFooter/>
    <c:pageMargins b="0.75000000000000744" l="0.70000000000000062" r="0.70000000000000062" t="0.75000000000000744" header="0.30000000000000032" footer="0.30000000000000032"/>
    <c:pageSetup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Lbls>
            <c:spPr>
              <a:noFill/>
              <a:ln>
                <a:noFill/>
              </a:ln>
              <a:effectLst/>
            </c:spPr>
            <c:showLegendKey val="0"/>
            <c:showVal val="0"/>
            <c:showCatName val="1"/>
            <c:showSerName val="0"/>
            <c:showPercent val="1"/>
            <c:showBubbleSize val="0"/>
            <c:showLeaderLines val="0"/>
            <c:extLst>
              <c:ext xmlns:c15="http://schemas.microsoft.com/office/drawing/2012/chart" uri="{CE6537A1-D6FC-4f65-9D91-7224C49458BB}"/>
            </c:extLst>
          </c:dLbls>
          <c:cat>
            <c:strRef>
              <c:f>圖表統計!$I$92:$M$92</c:f>
              <c:strCache>
                <c:ptCount val="5"/>
                <c:pt idx="0">
                  <c:v>非常滿意</c:v>
                </c:pt>
                <c:pt idx="1">
                  <c:v>滿意</c:v>
                </c:pt>
                <c:pt idx="2">
                  <c:v>尚可</c:v>
                </c:pt>
                <c:pt idx="3">
                  <c:v>差</c:v>
                </c:pt>
                <c:pt idx="4">
                  <c:v>非常差</c:v>
                </c:pt>
              </c:strCache>
            </c:strRef>
          </c:cat>
          <c:val>
            <c:numRef>
              <c:f>圖表統計!$I$93:$M$93</c:f>
              <c:numCache>
                <c:formatCode>General</c:formatCode>
                <c:ptCount val="5"/>
                <c:pt idx="0">
                  <c:v>17</c:v>
                </c:pt>
                <c:pt idx="1">
                  <c:v>19</c:v>
                </c:pt>
                <c:pt idx="2">
                  <c:v>42</c:v>
                </c:pt>
                <c:pt idx="3">
                  <c:v>6</c:v>
                </c:pt>
                <c:pt idx="4">
                  <c:v>12</c:v>
                </c:pt>
              </c:numCache>
            </c:numRef>
          </c:val>
        </c:ser>
        <c:dLbls>
          <c:showLegendKey val="0"/>
          <c:showVal val="0"/>
          <c:showCatName val="1"/>
          <c:showSerName val="0"/>
          <c:showPercent val="1"/>
          <c:showBubbleSize val="0"/>
          <c:showLeaderLines val="0"/>
        </c:dLbls>
        <c:firstSliceAng val="0"/>
      </c:pieChart>
    </c:plotArea>
    <c:plotVisOnly val="1"/>
    <c:dispBlanksAs val="zero"/>
    <c:showDLblsOverMax val="0"/>
  </c:chart>
  <c:spPr>
    <a:ln>
      <a:noFill/>
    </a:ln>
  </c:spPr>
  <c:printSettings>
    <c:headerFooter/>
    <c:pageMargins b="0.75000000000000766" l="0.70000000000000062" r="0.70000000000000062" t="0.75000000000000766"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Lbls>
            <c:spPr>
              <a:noFill/>
              <a:ln>
                <a:noFill/>
              </a:ln>
              <a:effectLst/>
            </c:spPr>
            <c:showLegendKey val="0"/>
            <c:showVal val="0"/>
            <c:showCatName val="1"/>
            <c:showSerName val="0"/>
            <c:showPercent val="1"/>
            <c:showBubbleSize val="0"/>
            <c:showLeaderLines val="0"/>
            <c:extLst>
              <c:ext xmlns:c15="http://schemas.microsoft.com/office/drawing/2012/chart" uri="{CE6537A1-D6FC-4f65-9D91-7224C49458BB}"/>
            </c:extLst>
          </c:dLbls>
          <c:cat>
            <c:strRef>
              <c:f>圖表統計!$B$111:$F$111</c:f>
              <c:strCache>
                <c:ptCount val="5"/>
                <c:pt idx="0">
                  <c:v>非常滿意</c:v>
                </c:pt>
                <c:pt idx="1">
                  <c:v>滿意</c:v>
                </c:pt>
                <c:pt idx="2">
                  <c:v>尚可</c:v>
                </c:pt>
                <c:pt idx="3">
                  <c:v>差</c:v>
                </c:pt>
                <c:pt idx="4">
                  <c:v>非常差</c:v>
                </c:pt>
              </c:strCache>
            </c:strRef>
          </c:cat>
          <c:val>
            <c:numRef>
              <c:f>圖表統計!$B$112:$F$112</c:f>
              <c:numCache>
                <c:formatCode>General</c:formatCode>
                <c:ptCount val="5"/>
                <c:pt idx="0">
                  <c:v>15</c:v>
                </c:pt>
                <c:pt idx="1">
                  <c:v>19</c:v>
                </c:pt>
                <c:pt idx="2">
                  <c:v>43</c:v>
                </c:pt>
                <c:pt idx="3">
                  <c:v>6</c:v>
                </c:pt>
                <c:pt idx="4">
                  <c:v>13</c:v>
                </c:pt>
              </c:numCache>
            </c:numRef>
          </c:val>
        </c:ser>
        <c:dLbls>
          <c:showLegendKey val="0"/>
          <c:showVal val="0"/>
          <c:showCatName val="1"/>
          <c:showSerName val="0"/>
          <c:showPercent val="1"/>
          <c:showBubbleSize val="0"/>
          <c:showLeaderLines val="0"/>
        </c:dLbls>
        <c:firstSliceAng val="0"/>
      </c:pieChart>
    </c:plotArea>
    <c:plotVisOnly val="1"/>
    <c:dispBlanksAs val="zero"/>
    <c:showDLblsOverMax val="0"/>
  </c:chart>
  <c:spPr>
    <a:ln>
      <a:noFill/>
    </a:ln>
  </c:spPr>
  <c:printSettings>
    <c:headerFooter/>
    <c:pageMargins b="0.75000000000000766" l="0.70000000000000062" r="0.70000000000000062" t="0.75000000000000766" header="0.30000000000000032" footer="0.30000000000000032"/>
    <c:pageSetup orientation="portrait"/>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s>
</file>

<file path=xl/drawings/drawing1.xml><?xml version="1.0" encoding="utf-8"?>
<xdr:wsDr xmlns:xdr="http://schemas.openxmlformats.org/drawingml/2006/spreadsheetDrawing" xmlns:a="http://schemas.openxmlformats.org/drawingml/2006/main">
  <xdr:twoCellAnchor>
    <xdr:from>
      <xdr:col>0</xdr:col>
      <xdr:colOff>0</xdr:colOff>
      <xdr:row>43</xdr:row>
      <xdr:rowOff>57150</xdr:rowOff>
    </xdr:from>
    <xdr:to>
      <xdr:col>5</xdr:col>
      <xdr:colOff>666750</xdr:colOff>
      <xdr:row>55</xdr:row>
      <xdr:rowOff>57150</xdr:rowOff>
    </xdr:to>
    <xdr:graphicFrame macro="">
      <xdr:nvGraphicFramePr>
        <xdr:cNvPr id="2" name="圖表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21167</xdr:colOff>
      <xdr:row>43</xdr:row>
      <xdr:rowOff>47625</xdr:rowOff>
    </xdr:from>
    <xdr:to>
      <xdr:col>13</xdr:col>
      <xdr:colOff>0</xdr:colOff>
      <xdr:row>55</xdr:row>
      <xdr:rowOff>133350</xdr:rowOff>
    </xdr:to>
    <xdr:graphicFrame macro="">
      <xdr:nvGraphicFramePr>
        <xdr:cNvPr id="3" name="圖表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60</xdr:row>
      <xdr:rowOff>0</xdr:rowOff>
    </xdr:from>
    <xdr:to>
      <xdr:col>5</xdr:col>
      <xdr:colOff>666750</xdr:colOff>
      <xdr:row>72</xdr:row>
      <xdr:rowOff>0</xdr:rowOff>
    </xdr:to>
    <xdr:graphicFrame macro="">
      <xdr:nvGraphicFramePr>
        <xdr:cNvPr id="4" name="圖表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730251</xdr:colOff>
      <xdr:row>60</xdr:row>
      <xdr:rowOff>0</xdr:rowOff>
    </xdr:from>
    <xdr:to>
      <xdr:col>13</xdr:col>
      <xdr:colOff>0</xdr:colOff>
      <xdr:row>72</xdr:row>
      <xdr:rowOff>76200</xdr:rowOff>
    </xdr:to>
    <xdr:graphicFrame macro="">
      <xdr:nvGraphicFramePr>
        <xdr:cNvPr id="5" name="圖表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19050</xdr:colOff>
      <xdr:row>77</xdr:row>
      <xdr:rowOff>0</xdr:rowOff>
    </xdr:from>
    <xdr:to>
      <xdr:col>6</xdr:col>
      <xdr:colOff>0</xdr:colOff>
      <xdr:row>89</xdr:row>
      <xdr:rowOff>0</xdr:rowOff>
    </xdr:to>
    <xdr:graphicFrame macro="">
      <xdr:nvGraphicFramePr>
        <xdr:cNvPr id="6" name="圖表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xdr:colOff>
      <xdr:row>77</xdr:row>
      <xdr:rowOff>9525</xdr:rowOff>
    </xdr:from>
    <xdr:to>
      <xdr:col>13</xdr:col>
      <xdr:colOff>0</xdr:colOff>
      <xdr:row>89</xdr:row>
      <xdr:rowOff>0</xdr:rowOff>
    </xdr:to>
    <xdr:graphicFrame macro="">
      <xdr:nvGraphicFramePr>
        <xdr:cNvPr id="7" name="圖表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94</xdr:row>
      <xdr:rowOff>9525</xdr:rowOff>
    </xdr:from>
    <xdr:to>
      <xdr:col>5</xdr:col>
      <xdr:colOff>609600</xdr:colOff>
      <xdr:row>106</xdr:row>
      <xdr:rowOff>201083</xdr:rowOff>
    </xdr:to>
    <xdr:graphicFrame macro="">
      <xdr:nvGraphicFramePr>
        <xdr:cNvPr id="8" name="圖表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7</xdr:col>
      <xdr:colOff>1</xdr:colOff>
      <xdr:row>94</xdr:row>
      <xdr:rowOff>19050</xdr:rowOff>
    </xdr:from>
    <xdr:to>
      <xdr:col>13</xdr:col>
      <xdr:colOff>0</xdr:colOff>
      <xdr:row>106</xdr:row>
      <xdr:rowOff>104775</xdr:rowOff>
    </xdr:to>
    <xdr:graphicFrame macro="">
      <xdr:nvGraphicFramePr>
        <xdr:cNvPr id="9" name="圖表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0</xdr:colOff>
      <xdr:row>114</xdr:row>
      <xdr:rowOff>9525</xdr:rowOff>
    </xdr:from>
    <xdr:to>
      <xdr:col>5</xdr:col>
      <xdr:colOff>609600</xdr:colOff>
      <xdr:row>127</xdr:row>
      <xdr:rowOff>0</xdr:rowOff>
    </xdr:to>
    <xdr:graphicFrame macro="">
      <xdr:nvGraphicFramePr>
        <xdr:cNvPr id="10" name="圖表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6</xdr:col>
      <xdr:colOff>730251</xdr:colOff>
      <xdr:row>114</xdr:row>
      <xdr:rowOff>9525</xdr:rowOff>
    </xdr:from>
    <xdr:to>
      <xdr:col>13</xdr:col>
      <xdr:colOff>0</xdr:colOff>
      <xdr:row>127</xdr:row>
      <xdr:rowOff>10583</xdr:rowOff>
    </xdr:to>
    <xdr:graphicFrame macro="">
      <xdr:nvGraphicFramePr>
        <xdr:cNvPr id="11" name="圖表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0</xdr:col>
      <xdr:colOff>0</xdr:colOff>
      <xdr:row>133</xdr:row>
      <xdr:rowOff>9525</xdr:rowOff>
    </xdr:from>
    <xdr:to>
      <xdr:col>5</xdr:col>
      <xdr:colOff>609600</xdr:colOff>
      <xdr:row>145</xdr:row>
      <xdr:rowOff>201083</xdr:rowOff>
    </xdr:to>
    <xdr:graphicFrame macro="">
      <xdr:nvGraphicFramePr>
        <xdr:cNvPr id="12" name="圖表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xdr:colOff>
      <xdr:row>133</xdr:row>
      <xdr:rowOff>38100</xdr:rowOff>
    </xdr:from>
    <xdr:to>
      <xdr:col>13</xdr:col>
      <xdr:colOff>0</xdr:colOff>
      <xdr:row>145</xdr:row>
      <xdr:rowOff>201083</xdr:rowOff>
    </xdr:to>
    <xdr:graphicFrame macro="">
      <xdr:nvGraphicFramePr>
        <xdr:cNvPr id="13" name="圖表 1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0</xdr:col>
      <xdr:colOff>0</xdr:colOff>
      <xdr:row>152</xdr:row>
      <xdr:rowOff>38099</xdr:rowOff>
    </xdr:from>
    <xdr:to>
      <xdr:col>5</xdr:col>
      <xdr:colOff>609600</xdr:colOff>
      <xdr:row>164</xdr:row>
      <xdr:rowOff>201082</xdr:rowOff>
    </xdr:to>
    <xdr:graphicFrame macro="">
      <xdr:nvGraphicFramePr>
        <xdr:cNvPr id="14" name="圖表 1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7</xdr:col>
      <xdr:colOff>10583</xdr:colOff>
      <xdr:row>152</xdr:row>
      <xdr:rowOff>38100</xdr:rowOff>
    </xdr:from>
    <xdr:to>
      <xdr:col>13</xdr:col>
      <xdr:colOff>0</xdr:colOff>
      <xdr:row>164</xdr:row>
      <xdr:rowOff>201083</xdr:rowOff>
    </xdr:to>
    <xdr:graphicFrame macro="">
      <xdr:nvGraphicFramePr>
        <xdr:cNvPr id="15" name="圖表 1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1"/>
  <sheetViews>
    <sheetView tabSelected="1" view="pageBreakPreview" zoomScale="86" zoomScaleNormal="86" zoomScaleSheetLayoutView="86" zoomScalePageLayoutView="56" workbookViewId="0">
      <selection sqref="A1:M1"/>
    </sheetView>
  </sheetViews>
  <sheetFormatPr defaultRowHeight="16.5" x14ac:dyDescent="0.25"/>
  <cols>
    <col min="2" max="2" width="15.375" customWidth="1"/>
    <col min="3" max="3" width="10.5" customWidth="1"/>
    <col min="7" max="7" width="10.625" customWidth="1"/>
    <col min="8" max="8" width="12.125" customWidth="1"/>
    <col min="9" max="9" width="9" customWidth="1"/>
    <col min="10" max="10" width="10" customWidth="1"/>
    <col min="11" max="11" width="11.5" customWidth="1"/>
    <col min="13" max="13" width="9.125" customWidth="1"/>
  </cols>
  <sheetData>
    <row r="1" spans="1:13" ht="64.5" customHeight="1" x14ac:dyDescent="0.25">
      <c r="A1" s="18" t="s">
        <v>32</v>
      </c>
      <c r="B1" s="18"/>
      <c r="C1" s="18"/>
      <c r="D1" s="18"/>
      <c r="E1" s="18"/>
      <c r="F1" s="18"/>
      <c r="G1" s="18"/>
      <c r="H1" s="18"/>
      <c r="I1" s="18"/>
      <c r="J1" s="18"/>
      <c r="K1" s="19"/>
      <c r="L1" s="19"/>
      <c r="M1" s="19"/>
    </row>
    <row r="3" spans="1:13" ht="39.950000000000003" customHeight="1" x14ac:dyDescent="0.25">
      <c r="A3" s="22" t="s">
        <v>29</v>
      </c>
      <c r="B3" s="22"/>
      <c r="C3" s="22"/>
      <c r="D3" s="22" t="s">
        <v>30</v>
      </c>
      <c r="E3" s="22"/>
      <c r="F3" s="22"/>
      <c r="G3" s="22" t="s">
        <v>24</v>
      </c>
      <c r="H3" s="22"/>
      <c r="I3" s="24"/>
      <c r="J3" s="24"/>
    </row>
    <row r="4" spans="1:13" ht="39.950000000000003" customHeight="1" x14ac:dyDescent="0.25">
      <c r="A4" s="22" t="s">
        <v>28</v>
      </c>
      <c r="B4" s="22"/>
      <c r="C4" s="22"/>
      <c r="D4" s="22"/>
      <c r="E4" s="17"/>
      <c r="F4" s="17"/>
      <c r="G4" s="17"/>
      <c r="H4" s="17"/>
      <c r="I4" s="17"/>
    </row>
    <row r="5" spans="1:13" ht="19.5" x14ac:dyDescent="0.25">
      <c r="A5" s="23"/>
      <c r="B5" s="23"/>
      <c r="C5" s="23"/>
      <c r="D5" s="6"/>
      <c r="E5" s="6"/>
      <c r="F5" s="6"/>
      <c r="G5" s="6"/>
      <c r="H5" s="6"/>
    </row>
    <row r="7" spans="1:13" ht="18.75" x14ac:dyDescent="0.25">
      <c r="A7" s="30" t="s">
        <v>1</v>
      </c>
      <c r="B7" s="31"/>
      <c r="C7" s="12" t="s">
        <v>0</v>
      </c>
      <c r="D7" s="12" t="s">
        <v>2</v>
      </c>
      <c r="E7" s="12" t="s">
        <v>21</v>
      </c>
      <c r="F7" s="12" t="s">
        <v>3</v>
      </c>
      <c r="G7" s="12" t="s">
        <v>4</v>
      </c>
      <c r="H7" s="12" t="s">
        <v>5</v>
      </c>
      <c r="I7" s="31" t="s">
        <v>6</v>
      </c>
      <c r="J7" s="32"/>
      <c r="K7" s="8" t="s">
        <v>25</v>
      </c>
    </row>
    <row r="8" spans="1:13" ht="24.95" customHeight="1" x14ac:dyDescent="0.25">
      <c r="A8" s="20" t="s">
        <v>7</v>
      </c>
      <c r="B8" s="20"/>
      <c r="C8" s="13">
        <v>16</v>
      </c>
      <c r="D8" s="13">
        <v>24</v>
      </c>
      <c r="E8" s="13">
        <v>45</v>
      </c>
      <c r="F8" s="13">
        <v>3</v>
      </c>
      <c r="G8" s="13">
        <v>8</v>
      </c>
      <c r="H8" s="14">
        <f>(SUM(C8:E8)/SUM(C8:G8))*100</f>
        <v>88.541666666666657</v>
      </c>
      <c r="I8" s="21">
        <f>100-H8</f>
        <v>11.458333333333343</v>
      </c>
      <c r="J8" s="21"/>
      <c r="K8" s="9">
        <f>SUM(C8:G8)</f>
        <v>96</v>
      </c>
    </row>
    <row r="9" spans="1:13" ht="24.95" customHeight="1" x14ac:dyDescent="0.25">
      <c r="A9" s="20" t="s">
        <v>8</v>
      </c>
      <c r="B9" s="20"/>
      <c r="C9" s="15">
        <v>19</v>
      </c>
      <c r="D9" s="13">
        <v>23</v>
      </c>
      <c r="E9" s="13">
        <v>42</v>
      </c>
      <c r="F9" s="13">
        <v>3</v>
      </c>
      <c r="G9" s="13">
        <v>9</v>
      </c>
      <c r="H9" s="14">
        <f t="shared" ref="H9:H21" si="0">(SUM(C9:E9)/SUM(C9:G9))*100</f>
        <v>87.5</v>
      </c>
      <c r="I9" s="21">
        <f t="shared" ref="I9:I21" si="1">100-H9</f>
        <v>12.5</v>
      </c>
      <c r="J9" s="21"/>
      <c r="K9" s="9">
        <f t="shared" ref="K9:K21" si="2">SUM(C9:G9)</f>
        <v>96</v>
      </c>
      <c r="M9" s="10" t="s">
        <v>26</v>
      </c>
    </row>
    <row r="10" spans="1:13" ht="24.95" customHeight="1" x14ac:dyDescent="0.25">
      <c r="A10" s="20" t="s">
        <v>9</v>
      </c>
      <c r="B10" s="20"/>
      <c r="C10" s="15">
        <v>19</v>
      </c>
      <c r="D10" s="13">
        <v>19</v>
      </c>
      <c r="E10" s="13">
        <v>47</v>
      </c>
      <c r="F10" s="13">
        <v>2</v>
      </c>
      <c r="G10" s="13">
        <v>9</v>
      </c>
      <c r="H10" s="14">
        <f t="shared" si="0"/>
        <v>88.541666666666657</v>
      </c>
      <c r="I10" s="21">
        <f t="shared" si="1"/>
        <v>11.458333333333343</v>
      </c>
      <c r="J10" s="21"/>
      <c r="K10" s="9">
        <f t="shared" si="2"/>
        <v>96</v>
      </c>
      <c r="M10" s="11"/>
    </row>
    <row r="11" spans="1:13" ht="24.95" customHeight="1" x14ac:dyDescent="0.25">
      <c r="A11" s="20" t="s">
        <v>10</v>
      </c>
      <c r="B11" s="20"/>
      <c r="C11" s="15">
        <v>17</v>
      </c>
      <c r="D11" s="13">
        <v>19</v>
      </c>
      <c r="E11" s="13">
        <v>44</v>
      </c>
      <c r="F11" s="13">
        <v>7</v>
      </c>
      <c r="G11" s="13">
        <v>9</v>
      </c>
      <c r="H11" s="14">
        <f t="shared" si="0"/>
        <v>83.333333333333343</v>
      </c>
      <c r="I11" s="21">
        <f t="shared" si="1"/>
        <v>16.666666666666657</v>
      </c>
      <c r="J11" s="21"/>
      <c r="K11" s="9">
        <f t="shared" si="2"/>
        <v>96</v>
      </c>
      <c r="M11" s="11"/>
    </row>
    <row r="12" spans="1:13" ht="24.95" customHeight="1" x14ac:dyDescent="0.25">
      <c r="A12" s="20" t="s">
        <v>11</v>
      </c>
      <c r="B12" s="20"/>
      <c r="C12" s="13">
        <v>18</v>
      </c>
      <c r="D12" s="13">
        <v>16</v>
      </c>
      <c r="E12" s="13">
        <v>45</v>
      </c>
      <c r="F12" s="13">
        <v>7</v>
      </c>
      <c r="G12" s="13">
        <v>10</v>
      </c>
      <c r="H12" s="14">
        <f t="shared" si="0"/>
        <v>82.291666666666657</v>
      </c>
      <c r="I12" s="21">
        <f t="shared" si="1"/>
        <v>17.708333333333343</v>
      </c>
      <c r="J12" s="21"/>
      <c r="K12" s="9">
        <f t="shared" si="2"/>
        <v>96</v>
      </c>
      <c r="M12" s="11"/>
    </row>
    <row r="13" spans="1:13" ht="24.95" customHeight="1" x14ac:dyDescent="0.25">
      <c r="A13" s="20" t="s">
        <v>12</v>
      </c>
      <c r="B13" s="20"/>
      <c r="C13" s="13">
        <v>19</v>
      </c>
      <c r="D13" s="13">
        <v>16</v>
      </c>
      <c r="E13" s="13">
        <v>46</v>
      </c>
      <c r="F13" s="13">
        <v>3</v>
      </c>
      <c r="G13" s="13">
        <v>12</v>
      </c>
      <c r="H13" s="14">
        <f t="shared" si="0"/>
        <v>84.375</v>
      </c>
      <c r="I13" s="21">
        <f t="shared" si="1"/>
        <v>15.625</v>
      </c>
      <c r="J13" s="21"/>
      <c r="K13" s="9">
        <f t="shared" si="2"/>
        <v>96</v>
      </c>
      <c r="M13" s="11"/>
    </row>
    <row r="14" spans="1:13" ht="24.95" customHeight="1" x14ac:dyDescent="0.25">
      <c r="A14" s="20" t="s">
        <v>13</v>
      </c>
      <c r="B14" s="20"/>
      <c r="C14" s="13">
        <v>19</v>
      </c>
      <c r="D14" s="13">
        <v>21</v>
      </c>
      <c r="E14" s="13">
        <v>44</v>
      </c>
      <c r="F14" s="13">
        <v>3</v>
      </c>
      <c r="G14" s="13">
        <v>9</v>
      </c>
      <c r="H14" s="14">
        <f t="shared" si="0"/>
        <v>87.5</v>
      </c>
      <c r="I14" s="21">
        <f t="shared" si="1"/>
        <v>12.5</v>
      </c>
      <c r="J14" s="21"/>
      <c r="K14" s="9">
        <f t="shared" si="2"/>
        <v>96</v>
      </c>
      <c r="M14" s="11"/>
    </row>
    <row r="15" spans="1:13" ht="24.95" customHeight="1" x14ac:dyDescent="0.25">
      <c r="A15" s="20" t="s">
        <v>14</v>
      </c>
      <c r="B15" s="20"/>
      <c r="C15" s="13">
        <v>17</v>
      </c>
      <c r="D15" s="13">
        <v>19</v>
      </c>
      <c r="E15" s="13">
        <v>42</v>
      </c>
      <c r="F15" s="13">
        <v>6</v>
      </c>
      <c r="G15" s="13">
        <v>12</v>
      </c>
      <c r="H15" s="14">
        <f t="shared" si="0"/>
        <v>81.25</v>
      </c>
      <c r="I15" s="21">
        <f t="shared" si="1"/>
        <v>18.75</v>
      </c>
      <c r="J15" s="21"/>
      <c r="K15" s="9">
        <f t="shared" si="2"/>
        <v>96</v>
      </c>
      <c r="M15" s="11" t="s">
        <v>27</v>
      </c>
    </row>
    <row r="16" spans="1:13" ht="24.95" customHeight="1" x14ac:dyDescent="0.25">
      <c r="A16" s="20" t="s">
        <v>15</v>
      </c>
      <c r="B16" s="20"/>
      <c r="C16" s="13">
        <v>15</v>
      </c>
      <c r="D16" s="13">
        <v>19</v>
      </c>
      <c r="E16" s="13">
        <v>43</v>
      </c>
      <c r="F16" s="13">
        <v>6</v>
      </c>
      <c r="G16" s="13">
        <v>13</v>
      </c>
      <c r="H16" s="14">
        <f t="shared" si="0"/>
        <v>80.208333333333343</v>
      </c>
      <c r="I16" s="21">
        <f t="shared" si="1"/>
        <v>19.791666666666657</v>
      </c>
      <c r="J16" s="21"/>
      <c r="K16" s="9">
        <f t="shared" si="2"/>
        <v>96</v>
      </c>
      <c r="M16" s="11"/>
    </row>
    <row r="17" spans="1:13" ht="24.95" customHeight="1" x14ac:dyDescent="0.25">
      <c r="A17" s="20" t="s">
        <v>16</v>
      </c>
      <c r="B17" s="20"/>
      <c r="C17" s="13">
        <v>11</v>
      </c>
      <c r="D17" s="13">
        <v>19</v>
      </c>
      <c r="E17" s="13">
        <v>46</v>
      </c>
      <c r="F17" s="13">
        <v>5</v>
      </c>
      <c r="G17" s="13">
        <v>15</v>
      </c>
      <c r="H17" s="14">
        <f t="shared" si="0"/>
        <v>79.166666666666657</v>
      </c>
      <c r="I17" s="21">
        <f t="shared" si="1"/>
        <v>20.833333333333343</v>
      </c>
      <c r="J17" s="21"/>
      <c r="K17" s="9">
        <f t="shared" si="2"/>
        <v>96</v>
      </c>
      <c r="M17" s="11"/>
    </row>
    <row r="18" spans="1:13" ht="24.95" customHeight="1" x14ac:dyDescent="0.25">
      <c r="A18" s="20" t="s">
        <v>17</v>
      </c>
      <c r="B18" s="20"/>
      <c r="C18" s="13">
        <v>19</v>
      </c>
      <c r="D18" s="13">
        <v>18</v>
      </c>
      <c r="E18" s="13">
        <v>44</v>
      </c>
      <c r="F18" s="13">
        <v>4</v>
      </c>
      <c r="G18" s="13">
        <v>11</v>
      </c>
      <c r="H18" s="14">
        <f t="shared" si="0"/>
        <v>84.375</v>
      </c>
      <c r="I18" s="21">
        <f t="shared" si="1"/>
        <v>15.625</v>
      </c>
      <c r="J18" s="21"/>
      <c r="K18" s="9">
        <f t="shared" si="2"/>
        <v>96</v>
      </c>
      <c r="M18" s="11"/>
    </row>
    <row r="19" spans="1:13" ht="24.95" customHeight="1" x14ac:dyDescent="0.25">
      <c r="A19" s="20" t="s">
        <v>18</v>
      </c>
      <c r="B19" s="20"/>
      <c r="C19" s="13">
        <v>15</v>
      </c>
      <c r="D19" s="13">
        <v>20</v>
      </c>
      <c r="E19" s="13">
        <v>42</v>
      </c>
      <c r="F19" s="13">
        <v>7</v>
      </c>
      <c r="G19" s="13">
        <v>12</v>
      </c>
      <c r="H19" s="14">
        <f t="shared" si="0"/>
        <v>80.208333333333343</v>
      </c>
      <c r="I19" s="21">
        <f t="shared" si="1"/>
        <v>19.791666666666657</v>
      </c>
      <c r="J19" s="21"/>
      <c r="K19" s="9">
        <f t="shared" si="2"/>
        <v>96</v>
      </c>
      <c r="M19" s="11"/>
    </row>
    <row r="20" spans="1:13" ht="24.95" customHeight="1" x14ac:dyDescent="0.25">
      <c r="A20" s="20" t="s">
        <v>19</v>
      </c>
      <c r="B20" s="20"/>
      <c r="C20" s="13">
        <v>21</v>
      </c>
      <c r="D20" s="13">
        <v>22</v>
      </c>
      <c r="E20" s="13">
        <v>38</v>
      </c>
      <c r="F20" s="13">
        <v>3</v>
      </c>
      <c r="G20" s="13">
        <v>12</v>
      </c>
      <c r="H20" s="14">
        <f t="shared" si="0"/>
        <v>84.375</v>
      </c>
      <c r="I20" s="21">
        <f t="shared" si="1"/>
        <v>15.625</v>
      </c>
      <c r="J20" s="21"/>
      <c r="K20" s="9">
        <f t="shared" si="2"/>
        <v>96</v>
      </c>
      <c r="M20" s="11"/>
    </row>
    <row r="21" spans="1:13" ht="24.95" customHeight="1" x14ac:dyDescent="0.25">
      <c r="A21" s="20" t="s">
        <v>20</v>
      </c>
      <c r="B21" s="20"/>
      <c r="C21" s="13">
        <v>29</v>
      </c>
      <c r="D21" s="13">
        <v>18</v>
      </c>
      <c r="E21" s="13">
        <v>39</v>
      </c>
      <c r="F21" s="13">
        <v>0</v>
      </c>
      <c r="G21" s="13">
        <v>10</v>
      </c>
      <c r="H21" s="14">
        <f t="shared" si="0"/>
        <v>89.583333333333343</v>
      </c>
      <c r="I21" s="21">
        <f t="shared" si="1"/>
        <v>10.416666666666657</v>
      </c>
      <c r="J21" s="21"/>
      <c r="K21" s="9">
        <f t="shared" si="2"/>
        <v>96</v>
      </c>
      <c r="M21" s="11"/>
    </row>
    <row r="22" spans="1:13" ht="19.5" customHeight="1" x14ac:dyDescent="0.25">
      <c r="A22" s="27"/>
      <c r="B22" s="27"/>
      <c r="C22" s="27"/>
      <c r="D22" s="27"/>
      <c r="E22" s="27"/>
      <c r="F22" s="27"/>
      <c r="G22" s="27"/>
      <c r="H22" s="27"/>
      <c r="I22" s="27"/>
      <c r="J22" s="27"/>
    </row>
    <row r="23" spans="1:13" ht="19.5" customHeight="1" x14ac:dyDescent="0.25">
      <c r="A23" s="23"/>
      <c r="B23" s="23"/>
      <c r="C23" s="23"/>
      <c r="D23" s="23"/>
      <c r="E23" s="23"/>
      <c r="F23" s="6"/>
      <c r="G23" s="6"/>
    </row>
    <row r="24" spans="1:13" ht="19.5" customHeight="1" x14ac:dyDescent="0.25">
      <c r="A24" s="28" t="s">
        <v>31</v>
      </c>
      <c r="B24" s="28"/>
      <c r="C24" s="28"/>
      <c r="D24" s="28"/>
      <c r="E24" s="28"/>
      <c r="F24" s="28"/>
      <c r="G24" s="28"/>
      <c r="H24" s="28"/>
      <c r="I24" s="28"/>
      <c r="J24" s="28"/>
      <c r="K24" s="29"/>
      <c r="L24" s="29"/>
      <c r="M24" s="29"/>
    </row>
    <row r="25" spans="1:13" ht="19.5" customHeight="1" x14ac:dyDescent="0.25">
      <c r="A25" s="28"/>
      <c r="B25" s="28"/>
      <c r="C25" s="28"/>
      <c r="D25" s="28"/>
      <c r="E25" s="28"/>
      <c r="F25" s="28"/>
      <c r="G25" s="28"/>
      <c r="H25" s="28"/>
      <c r="I25" s="28"/>
      <c r="J25" s="28"/>
      <c r="K25" s="29"/>
      <c r="L25" s="29"/>
      <c r="M25" s="29"/>
    </row>
    <row r="26" spans="1:13" ht="19.5" customHeight="1" x14ac:dyDescent="0.25">
      <c r="A26" s="28"/>
      <c r="B26" s="28"/>
      <c r="C26" s="28"/>
      <c r="D26" s="28"/>
      <c r="E26" s="28"/>
      <c r="F26" s="28"/>
      <c r="G26" s="28"/>
      <c r="H26" s="28"/>
      <c r="I26" s="28"/>
      <c r="J26" s="28"/>
      <c r="K26" s="29"/>
      <c r="L26" s="29"/>
      <c r="M26" s="29"/>
    </row>
    <row r="27" spans="1:13" ht="19.5" customHeight="1" x14ac:dyDescent="0.25">
      <c r="A27" s="28"/>
      <c r="B27" s="28"/>
      <c r="C27" s="28"/>
      <c r="D27" s="28"/>
      <c r="E27" s="28"/>
      <c r="F27" s="28"/>
      <c r="G27" s="28"/>
      <c r="H27" s="28"/>
      <c r="I27" s="28"/>
      <c r="J27" s="28"/>
      <c r="K27" s="29"/>
      <c r="L27" s="29"/>
      <c r="M27" s="29"/>
    </row>
    <row r="28" spans="1:13" ht="19.5" customHeight="1" x14ac:dyDescent="0.25">
      <c r="A28" s="28"/>
      <c r="B28" s="28"/>
      <c r="C28" s="28"/>
      <c r="D28" s="28"/>
      <c r="E28" s="28"/>
      <c r="F28" s="28"/>
      <c r="G28" s="28"/>
      <c r="H28" s="28"/>
      <c r="I28" s="28"/>
      <c r="J28" s="28"/>
      <c r="K28" s="29"/>
      <c r="L28" s="29"/>
      <c r="M28" s="29"/>
    </row>
    <row r="29" spans="1:13" ht="19.5" customHeight="1" x14ac:dyDescent="0.25">
      <c r="A29" s="28"/>
      <c r="B29" s="28"/>
      <c r="C29" s="28"/>
      <c r="D29" s="28"/>
      <c r="E29" s="28"/>
      <c r="F29" s="28"/>
      <c r="G29" s="28"/>
      <c r="H29" s="28"/>
      <c r="I29" s="28"/>
      <c r="J29" s="28"/>
      <c r="K29" s="29"/>
      <c r="L29" s="29"/>
      <c r="M29" s="29"/>
    </row>
    <row r="30" spans="1:13" ht="19.5" customHeight="1" x14ac:dyDescent="0.25">
      <c r="A30" s="28"/>
      <c r="B30" s="28"/>
      <c r="C30" s="28"/>
      <c r="D30" s="28"/>
      <c r="E30" s="28"/>
      <c r="F30" s="28"/>
      <c r="G30" s="28"/>
      <c r="H30" s="28"/>
      <c r="I30" s="28"/>
      <c r="J30" s="28"/>
      <c r="K30" s="29"/>
      <c r="L30" s="29"/>
      <c r="M30" s="29"/>
    </row>
    <row r="31" spans="1:13" ht="16.5" customHeight="1" x14ac:dyDescent="0.25">
      <c r="A31" s="28"/>
      <c r="B31" s="28"/>
      <c r="C31" s="28"/>
      <c r="D31" s="28"/>
      <c r="E31" s="28"/>
      <c r="F31" s="28"/>
      <c r="G31" s="28"/>
      <c r="H31" s="28"/>
      <c r="I31" s="28"/>
      <c r="J31" s="28"/>
      <c r="K31" s="29"/>
      <c r="L31" s="29"/>
      <c r="M31" s="29"/>
    </row>
    <row r="32" spans="1:13" ht="16.5" customHeight="1" x14ac:dyDescent="0.25">
      <c r="A32" s="28"/>
      <c r="B32" s="28"/>
      <c r="C32" s="28"/>
      <c r="D32" s="28"/>
      <c r="E32" s="28"/>
      <c r="F32" s="28"/>
      <c r="G32" s="28"/>
      <c r="H32" s="28"/>
      <c r="I32" s="28"/>
      <c r="J32" s="28"/>
      <c r="K32" s="29"/>
      <c r="L32" s="29"/>
      <c r="M32" s="29"/>
    </row>
    <row r="33" spans="1:13" ht="16.5" customHeight="1" x14ac:dyDescent="0.25">
      <c r="A33" s="28"/>
      <c r="B33" s="28"/>
      <c r="C33" s="28"/>
      <c r="D33" s="28"/>
      <c r="E33" s="28"/>
      <c r="F33" s="28"/>
      <c r="G33" s="28"/>
      <c r="H33" s="28"/>
      <c r="I33" s="28"/>
      <c r="J33" s="28"/>
      <c r="K33" s="29"/>
      <c r="L33" s="29"/>
      <c r="M33" s="29"/>
    </row>
    <row r="34" spans="1:13" ht="16.5" customHeight="1" x14ac:dyDescent="0.25">
      <c r="A34" s="28"/>
      <c r="B34" s="28"/>
      <c r="C34" s="28"/>
      <c r="D34" s="28"/>
      <c r="E34" s="28"/>
      <c r="F34" s="28"/>
      <c r="G34" s="28"/>
      <c r="H34" s="28"/>
      <c r="I34" s="28"/>
      <c r="J34" s="28"/>
      <c r="K34" s="29"/>
      <c r="L34" s="29"/>
      <c r="M34" s="29"/>
    </row>
    <row r="35" spans="1:13" ht="16.5" customHeight="1" x14ac:dyDescent="0.25">
      <c r="A35" s="28"/>
      <c r="B35" s="28"/>
      <c r="C35" s="28"/>
      <c r="D35" s="28"/>
      <c r="E35" s="28"/>
      <c r="F35" s="28"/>
      <c r="G35" s="28"/>
      <c r="H35" s="28"/>
      <c r="I35" s="28"/>
      <c r="J35" s="28"/>
      <c r="K35" s="29"/>
      <c r="L35" s="29"/>
      <c r="M35" s="29"/>
    </row>
    <row r="36" spans="1:13" ht="16.5" customHeight="1" x14ac:dyDescent="0.25">
      <c r="A36" s="28"/>
      <c r="B36" s="28"/>
      <c r="C36" s="28"/>
      <c r="D36" s="28"/>
      <c r="E36" s="28"/>
      <c r="F36" s="28"/>
      <c r="G36" s="28"/>
      <c r="H36" s="28"/>
      <c r="I36" s="28"/>
      <c r="J36" s="28"/>
      <c r="K36" s="29"/>
      <c r="L36" s="29"/>
      <c r="M36" s="29"/>
    </row>
    <row r="37" spans="1:13" ht="16.5" customHeight="1" x14ac:dyDescent="0.25">
      <c r="A37" s="28"/>
      <c r="B37" s="28"/>
      <c r="C37" s="28"/>
      <c r="D37" s="28"/>
      <c r="E37" s="28"/>
      <c r="F37" s="28"/>
      <c r="G37" s="28"/>
      <c r="H37" s="28"/>
      <c r="I37" s="28"/>
      <c r="J37" s="28"/>
      <c r="K37" s="29"/>
      <c r="L37" s="29"/>
      <c r="M37" s="29"/>
    </row>
    <row r="38" spans="1:13" ht="16.5" customHeight="1" x14ac:dyDescent="0.25">
      <c r="A38" s="28"/>
      <c r="B38" s="28"/>
      <c r="C38" s="28"/>
      <c r="D38" s="28"/>
      <c r="E38" s="28"/>
      <c r="F38" s="28"/>
      <c r="G38" s="28"/>
      <c r="H38" s="28"/>
      <c r="I38" s="28"/>
      <c r="J38" s="28"/>
      <c r="K38" s="29"/>
      <c r="L38" s="29"/>
      <c r="M38" s="29"/>
    </row>
    <row r="39" spans="1:13" ht="330" customHeight="1" x14ac:dyDescent="0.25">
      <c r="A39" s="28"/>
      <c r="B39" s="28"/>
      <c r="C39" s="28"/>
      <c r="D39" s="28"/>
      <c r="E39" s="28"/>
      <c r="F39" s="28"/>
      <c r="G39" s="28"/>
      <c r="H39" s="28"/>
      <c r="I39" s="28"/>
      <c r="J39" s="28"/>
      <c r="K39" s="29"/>
      <c r="L39" s="29"/>
      <c r="M39" s="29"/>
    </row>
    <row r="40" spans="1:13" ht="39" hidden="1" customHeight="1" x14ac:dyDescent="0.25">
      <c r="A40" s="25" t="s">
        <v>7</v>
      </c>
      <c r="B40" s="25"/>
      <c r="C40" s="25"/>
      <c r="D40" s="25"/>
      <c r="E40" s="25"/>
      <c r="F40" s="25"/>
      <c r="G40" s="16"/>
      <c r="H40" s="26" t="s">
        <v>8</v>
      </c>
      <c r="I40" s="26"/>
      <c r="J40" s="26"/>
      <c r="K40" s="26"/>
      <c r="L40" s="26"/>
      <c r="M40" s="26"/>
    </row>
    <row r="41" spans="1:13" ht="15.6" customHeight="1" x14ac:dyDescent="0.25">
      <c r="A41" s="1"/>
      <c r="B41" s="4" t="s">
        <v>0</v>
      </c>
      <c r="C41" s="4" t="s">
        <v>2</v>
      </c>
      <c r="D41" s="4" t="s">
        <v>21</v>
      </c>
      <c r="E41" s="4" t="s">
        <v>3</v>
      </c>
      <c r="F41" s="4" t="s">
        <v>4</v>
      </c>
      <c r="H41" s="1"/>
      <c r="I41" s="4" t="s">
        <v>0</v>
      </c>
      <c r="J41" s="4" t="s">
        <v>2</v>
      </c>
      <c r="K41" s="4" t="s">
        <v>21</v>
      </c>
      <c r="L41" s="4" t="s">
        <v>3</v>
      </c>
      <c r="M41" s="4" t="s">
        <v>4</v>
      </c>
    </row>
    <row r="42" spans="1:13" x14ac:dyDescent="0.25">
      <c r="A42" s="2" t="s">
        <v>22</v>
      </c>
      <c r="B42" s="5">
        <f>圖表統計!C8</f>
        <v>16</v>
      </c>
      <c r="C42" s="5">
        <f>圖表統計!D8</f>
        <v>24</v>
      </c>
      <c r="D42" s="5">
        <f>圖表統計!E8</f>
        <v>45</v>
      </c>
      <c r="E42" s="5">
        <f>圖表統計!F8</f>
        <v>3</v>
      </c>
      <c r="F42" s="5">
        <f>圖表統計!G8</f>
        <v>8</v>
      </c>
      <c r="H42" s="2" t="s">
        <v>22</v>
      </c>
      <c r="I42" s="5">
        <f>圖表統計!C9</f>
        <v>19</v>
      </c>
      <c r="J42" s="5">
        <f>圖表統計!D9</f>
        <v>23</v>
      </c>
      <c r="K42" s="5">
        <f>圖表統計!E9</f>
        <v>42</v>
      </c>
      <c r="L42" s="5">
        <f>圖表統計!F9</f>
        <v>3</v>
      </c>
      <c r="M42" s="5">
        <f>圖表統計!G9</f>
        <v>9</v>
      </c>
    </row>
    <row r="43" spans="1:13" x14ac:dyDescent="0.25">
      <c r="A43" s="3" t="s">
        <v>23</v>
      </c>
      <c r="B43" s="7">
        <f>B42/K8</f>
        <v>0.16666666666666666</v>
      </c>
      <c r="C43" s="7">
        <f>C42/K8</f>
        <v>0.25</v>
      </c>
      <c r="D43" s="7">
        <f>D42/K8</f>
        <v>0.46875</v>
      </c>
      <c r="E43" s="7">
        <f>E42/K8</f>
        <v>3.125E-2</v>
      </c>
      <c r="F43" s="7">
        <f>F42/K8</f>
        <v>8.3333333333333329E-2</v>
      </c>
      <c r="H43" s="3" t="s">
        <v>23</v>
      </c>
      <c r="I43" s="7">
        <f>ROUNDUP(I42/K8,2)</f>
        <v>0.2</v>
      </c>
      <c r="J43" s="7">
        <f>ROUND(J42/K8,2)</f>
        <v>0.24</v>
      </c>
      <c r="K43" s="7">
        <f>ROUND(K42/K8,2)</f>
        <v>0.44</v>
      </c>
      <c r="L43" s="7">
        <f>ROUND(L42/K8,2)</f>
        <v>0.03</v>
      </c>
      <c r="M43" s="7">
        <f>ROUND(M42/K8,2)</f>
        <v>0.09</v>
      </c>
    </row>
    <row r="57" spans="1:13" ht="20.25" x14ac:dyDescent="0.25">
      <c r="A57" s="25" t="s">
        <v>9</v>
      </c>
      <c r="B57" s="25"/>
      <c r="C57" s="25"/>
      <c r="D57" s="25"/>
      <c r="E57" s="25"/>
      <c r="F57" s="25"/>
      <c r="H57" s="26" t="s">
        <v>10</v>
      </c>
      <c r="I57" s="26"/>
      <c r="J57" s="26"/>
      <c r="K57" s="26"/>
      <c r="L57" s="26"/>
      <c r="M57" s="26"/>
    </row>
    <row r="58" spans="1:13" x14ac:dyDescent="0.25">
      <c r="A58" s="1"/>
      <c r="B58" s="4" t="s">
        <v>0</v>
      </c>
      <c r="C58" s="4" t="s">
        <v>2</v>
      </c>
      <c r="D58" s="4" t="s">
        <v>21</v>
      </c>
      <c r="E58" s="4" t="s">
        <v>3</v>
      </c>
      <c r="F58" s="4" t="s">
        <v>4</v>
      </c>
      <c r="H58" s="1"/>
      <c r="I58" s="4" t="s">
        <v>0</v>
      </c>
      <c r="J58" s="4" t="s">
        <v>2</v>
      </c>
      <c r="K58" s="4" t="s">
        <v>21</v>
      </c>
      <c r="L58" s="4" t="s">
        <v>3</v>
      </c>
      <c r="M58" s="4" t="s">
        <v>4</v>
      </c>
    </row>
    <row r="59" spans="1:13" x14ac:dyDescent="0.25">
      <c r="A59" s="2" t="s">
        <v>22</v>
      </c>
      <c r="B59" s="5">
        <f>圖表統計!C10</f>
        <v>19</v>
      </c>
      <c r="C59" s="5">
        <f>圖表統計!D10</f>
        <v>19</v>
      </c>
      <c r="D59" s="5">
        <f>圖表統計!E10</f>
        <v>47</v>
      </c>
      <c r="E59" s="5">
        <f>圖表統計!F10</f>
        <v>2</v>
      </c>
      <c r="F59" s="5">
        <f>圖表統計!G10</f>
        <v>9</v>
      </c>
      <c r="H59" s="2" t="s">
        <v>22</v>
      </c>
      <c r="I59" s="5">
        <f>圖表統計!C11</f>
        <v>17</v>
      </c>
      <c r="J59" s="5">
        <f>圖表統計!D11</f>
        <v>19</v>
      </c>
      <c r="K59" s="5">
        <f>圖表統計!E11</f>
        <v>44</v>
      </c>
      <c r="L59" s="5">
        <f>圖表統計!F11</f>
        <v>7</v>
      </c>
      <c r="M59" s="5">
        <f>圖表統計!G11</f>
        <v>9</v>
      </c>
    </row>
    <row r="60" spans="1:13" x14ac:dyDescent="0.25">
      <c r="A60" s="3" t="s">
        <v>23</v>
      </c>
      <c r="B60" s="7">
        <f>ROUND(B59/K8,2)</f>
        <v>0.2</v>
      </c>
      <c r="C60" s="7">
        <f>ROUND(C59/K8,2)</f>
        <v>0.2</v>
      </c>
      <c r="D60" s="7">
        <f>ROUND(D59/K8,2)</f>
        <v>0.49</v>
      </c>
      <c r="E60" s="7">
        <f>ROUNDDOWN(E59/K8,2)</f>
        <v>0.02</v>
      </c>
      <c r="F60" s="7">
        <f>ROUND(F59/K8,2)</f>
        <v>0.09</v>
      </c>
      <c r="H60" s="3" t="s">
        <v>23</v>
      </c>
      <c r="I60" s="7">
        <f>ROUND(I59/K8,2)</f>
        <v>0.18</v>
      </c>
      <c r="J60" s="7">
        <f>ROUND(J59/K8,2)</f>
        <v>0.2</v>
      </c>
      <c r="K60" s="7">
        <f>ROUND(K59/K8,2)</f>
        <v>0.46</v>
      </c>
      <c r="L60" s="7">
        <f>ROUND(L59/K8,2)</f>
        <v>7.0000000000000007E-2</v>
      </c>
      <c r="M60" s="7">
        <f>ROUND(M59/K8,2)</f>
        <v>0.09</v>
      </c>
    </row>
    <row r="74" spans="1:13" ht="20.25" x14ac:dyDescent="0.25">
      <c r="A74" s="25" t="s">
        <v>11</v>
      </c>
      <c r="B74" s="25"/>
      <c r="C74" s="25"/>
      <c r="D74" s="25"/>
      <c r="E74" s="25"/>
      <c r="F74" s="25"/>
      <c r="H74" s="26" t="s">
        <v>12</v>
      </c>
      <c r="I74" s="26"/>
      <c r="J74" s="26"/>
      <c r="K74" s="26"/>
      <c r="L74" s="26"/>
      <c r="M74" s="26"/>
    </row>
    <row r="75" spans="1:13" x14ac:dyDescent="0.25">
      <c r="A75" s="1"/>
      <c r="B75" s="4" t="s">
        <v>0</v>
      </c>
      <c r="C75" s="4" t="s">
        <v>2</v>
      </c>
      <c r="D75" s="4" t="s">
        <v>21</v>
      </c>
      <c r="E75" s="4" t="s">
        <v>3</v>
      </c>
      <c r="F75" s="4" t="s">
        <v>4</v>
      </c>
      <c r="H75" s="1"/>
      <c r="I75" s="4" t="s">
        <v>0</v>
      </c>
      <c r="J75" s="4" t="s">
        <v>2</v>
      </c>
      <c r="K75" s="4" t="s">
        <v>21</v>
      </c>
      <c r="L75" s="4" t="s">
        <v>3</v>
      </c>
      <c r="M75" s="4" t="s">
        <v>4</v>
      </c>
    </row>
    <row r="76" spans="1:13" x14ac:dyDescent="0.25">
      <c r="A76" s="2" t="s">
        <v>22</v>
      </c>
      <c r="B76" s="5">
        <f>圖表統計!C12</f>
        <v>18</v>
      </c>
      <c r="C76" s="5">
        <f>圖表統計!D12</f>
        <v>16</v>
      </c>
      <c r="D76" s="5">
        <f>圖表統計!E12</f>
        <v>45</v>
      </c>
      <c r="E76" s="5">
        <f>圖表統計!F12</f>
        <v>7</v>
      </c>
      <c r="F76" s="5">
        <f>圖表統計!G12</f>
        <v>10</v>
      </c>
      <c r="H76" s="2" t="s">
        <v>22</v>
      </c>
      <c r="I76" s="5">
        <f>圖表統計!C13</f>
        <v>19</v>
      </c>
      <c r="J76" s="5">
        <f>圖表統計!D13</f>
        <v>16</v>
      </c>
      <c r="K76" s="5">
        <f>圖表統計!E13</f>
        <v>46</v>
      </c>
      <c r="L76" s="5">
        <f>圖表統計!F13</f>
        <v>3</v>
      </c>
      <c r="M76" s="5">
        <f>圖表統計!G13</f>
        <v>12</v>
      </c>
    </row>
    <row r="77" spans="1:13" x14ac:dyDescent="0.25">
      <c r="A77" s="3" t="s">
        <v>23</v>
      </c>
      <c r="B77" s="7">
        <f>ROUNDUP(B76/K8,2)</f>
        <v>0.19</v>
      </c>
      <c r="C77" s="7">
        <f>ROUND(C76/K8,2)</f>
        <v>0.17</v>
      </c>
      <c r="D77" s="7">
        <f>ROUND(D76/K8,2)</f>
        <v>0.47</v>
      </c>
      <c r="E77" s="7">
        <f>ROUND(E76/K8,2)</f>
        <v>7.0000000000000007E-2</v>
      </c>
      <c r="F77" s="7">
        <f>ROUND(F76/K8,2)</f>
        <v>0.1</v>
      </c>
      <c r="H77" s="3" t="s">
        <v>23</v>
      </c>
      <c r="I77" s="7">
        <f>ROUND(I76/K8,2)</f>
        <v>0.2</v>
      </c>
      <c r="J77" s="7">
        <f>ROUND(J76/K8,2)</f>
        <v>0.17</v>
      </c>
      <c r="K77" s="7">
        <f>ROUND(K76/K8,2)</f>
        <v>0.48</v>
      </c>
      <c r="L77" s="7">
        <f>ROUNDDOWN(L76/K8,2)</f>
        <v>0.03</v>
      </c>
      <c r="M77" s="7">
        <f>ROUND(M76/K8,2)</f>
        <v>0.13</v>
      </c>
    </row>
    <row r="91" spans="1:13" ht="20.25" x14ac:dyDescent="0.25">
      <c r="A91" s="25" t="s">
        <v>13</v>
      </c>
      <c r="B91" s="25"/>
      <c r="C91" s="25"/>
      <c r="D91" s="25"/>
      <c r="E91" s="25"/>
      <c r="F91" s="25"/>
      <c r="H91" s="26" t="s">
        <v>14</v>
      </c>
      <c r="I91" s="26"/>
      <c r="J91" s="26"/>
      <c r="K91" s="26"/>
      <c r="L91" s="26"/>
      <c r="M91" s="26"/>
    </row>
    <row r="92" spans="1:13" x14ac:dyDescent="0.25">
      <c r="A92" s="1"/>
      <c r="B92" s="4" t="s">
        <v>0</v>
      </c>
      <c r="C92" s="4" t="s">
        <v>2</v>
      </c>
      <c r="D92" s="4" t="s">
        <v>21</v>
      </c>
      <c r="E92" s="4" t="s">
        <v>3</v>
      </c>
      <c r="F92" s="4" t="s">
        <v>4</v>
      </c>
      <c r="H92" s="1"/>
      <c r="I92" s="4" t="s">
        <v>0</v>
      </c>
      <c r="J92" s="4" t="s">
        <v>2</v>
      </c>
      <c r="K92" s="4" t="s">
        <v>21</v>
      </c>
      <c r="L92" s="4" t="s">
        <v>3</v>
      </c>
      <c r="M92" s="4" t="s">
        <v>4</v>
      </c>
    </row>
    <row r="93" spans="1:13" x14ac:dyDescent="0.25">
      <c r="A93" s="2" t="s">
        <v>22</v>
      </c>
      <c r="B93" s="5">
        <f>圖表統計!C14</f>
        <v>19</v>
      </c>
      <c r="C93" s="5">
        <f>圖表統計!D14</f>
        <v>21</v>
      </c>
      <c r="D93" s="5">
        <f>圖表統計!E14</f>
        <v>44</v>
      </c>
      <c r="E93" s="5">
        <f>圖表統計!F14</f>
        <v>3</v>
      </c>
      <c r="F93" s="5">
        <f>圖表統計!G14</f>
        <v>9</v>
      </c>
      <c r="H93" s="2" t="s">
        <v>22</v>
      </c>
      <c r="I93" s="5">
        <f>圖表統計!C15</f>
        <v>17</v>
      </c>
      <c r="J93" s="5">
        <f>圖表統計!D15</f>
        <v>19</v>
      </c>
      <c r="K93" s="5">
        <f>圖表統計!E15</f>
        <v>42</v>
      </c>
      <c r="L93" s="5">
        <f>圖表統計!F15</f>
        <v>6</v>
      </c>
      <c r="M93" s="5">
        <f>圖表統計!G15</f>
        <v>12</v>
      </c>
    </row>
    <row r="94" spans="1:13" x14ac:dyDescent="0.25">
      <c r="A94" s="3" t="s">
        <v>23</v>
      </c>
      <c r="B94" s="7">
        <f>ROUND(B93/K8,2)</f>
        <v>0.2</v>
      </c>
      <c r="C94" s="7">
        <f>ROUND(C93/K8,2)</f>
        <v>0.22</v>
      </c>
      <c r="D94" s="7">
        <f>ROUND(D93/K8,2)</f>
        <v>0.46</v>
      </c>
      <c r="E94" s="7">
        <f>ROUND(E93/K8,2)</f>
        <v>0.03</v>
      </c>
      <c r="F94" s="7">
        <f>ROUND(F93/K8,2)</f>
        <v>0.09</v>
      </c>
      <c r="H94" s="3" t="s">
        <v>23</v>
      </c>
      <c r="I94" s="7">
        <f>ROUND(I93/K8,2)</f>
        <v>0.18</v>
      </c>
      <c r="J94" s="7">
        <f>ROUND(J93/K8,2)</f>
        <v>0.2</v>
      </c>
      <c r="K94" s="7">
        <f>ROUND(K93/K8,2)</f>
        <v>0.44</v>
      </c>
      <c r="L94" s="7">
        <f>ROUND(L93/K8,2)</f>
        <v>0.06</v>
      </c>
      <c r="M94" s="7">
        <f>ROUND(M93/K8,2)</f>
        <v>0.13</v>
      </c>
    </row>
    <row r="110" spans="1:13" ht="20.25" x14ac:dyDescent="0.25">
      <c r="A110" s="25" t="s">
        <v>15</v>
      </c>
      <c r="B110" s="25"/>
      <c r="C110" s="25"/>
      <c r="D110" s="25"/>
      <c r="E110" s="25"/>
      <c r="F110" s="25"/>
      <c r="H110" s="26" t="s">
        <v>16</v>
      </c>
      <c r="I110" s="26"/>
      <c r="J110" s="26"/>
      <c r="K110" s="26"/>
      <c r="L110" s="26"/>
      <c r="M110" s="26"/>
    </row>
    <row r="111" spans="1:13" x14ac:dyDescent="0.25">
      <c r="A111" s="1"/>
      <c r="B111" s="4" t="s">
        <v>0</v>
      </c>
      <c r="C111" s="4" t="s">
        <v>2</v>
      </c>
      <c r="D111" s="4" t="s">
        <v>21</v>
      </c>
      <c r="E111" s="4" t="s">
        <v>3</v>
      </c>
      <c r="F111" s="4" t="s">
        <v>4</v>
      </c>
      <c r="H111" s="1"/>
      <c r="I111" s="4" t="s">
        <v>0</v>
      </c>
      <c r="J111" s="4" t="s">
        <v>2</v>
      </c>
      <c r="K111" s="4" t="s">
        <v>21</v>
      </c>
      <c r="L111" s="4" t="s">
        <v>3</v>
      </c>
      <c r="M111" s="4" t="s">
        <v>4</v>
      </c>
    </row>
    <row r="112" spans="1:13" x14ac:dyDescent="0.25">
      <c r="A112" s="2" t="s">
        <v>22</v>
      </c>
      <c r="B112" s="5">
        <f>圖表統計!C16</f>
        <v>15</v>
      </c>
      <c r="C112" s="5">
        <f>圖表統計!D16</f>
        <v>19</v>
      </c>
      <c r="D112" s="5">
        <f>圖表統計!E16</f>
        <v>43</v>
      </c>
      <c r="E112" s="5">
        <f>圖表統計!F16</f>
        <v>6</v>
      </c>
      <c r="F112" s="5">
        <f>圖表統計!G16</f>
        <v>13</v>
      </c>
      <c r="H112" s="2" t="s">
        <v>22</v>
      </c>
      <c r="I112" s="5">
        <f>圖表統計!C17</f>
        <v>11</v>
      </c>
      <c r="J112" s="5">
        <f>圖表統計!D17</f>
        <v>19</v>
      </c>
      <c r="K112" s="5">
        <f>圖表統計!E17</f>
        <v>46</v>
      </c>
      <c r="L112" s="5">
        <f>圖表統計!F17</f>
        <v>5</v>
      </c>
      <c r="M112" s="5">
        <f>圖表統計!G17</f>
        <v>15</v>
      </c>
    </row>
    <row r="113" spans="1:13" x14ac:dyDescent="0.25">
      <c r="A113" s="3" t="s">
        <v>23</v>
      </c>
      <c r="B113" s="7">
        <f>ROUND(B112/K8,2)</f>
        <v>0.16</v>
      </c>
      <c r="C113" s="7">
        <f>ROUND(C112/K8,2)</f>
        <v>0.2</v>
      </c>
      <c r="D113" s="7">
        <f>ROUND(D112/K8,2)</f>
        <v>0.45</v>
      </c>
      <c r="E113" s="7">
        <f>ROUND(E112/K8,2)</f>
        <v>0.06</v>
      </c>
      <c r="F113" s="7">
        <f>ROUND(F112/K8,2)</f>
        <v>0.14000000000000001</v>
      </c>
      <c r="H113" s="3" t="s">
        <v>23</v>
      </c>
      <c r="I113" s="7">
        <f>ROUND(I112/K8,2)</f>
        <v>0.11</v>
      </c>
      <c r="J113" s="7">
        <f>ROUND(J112/K8,2)</f>
        <v>0.2</v>
      </c>
      <c r="K113" s="7">
        <f>ROUND(K112/K8,2)</f>
        <v>0.48</v>
      </c>
      <c r="L113" s="7">
        <f>ROUND(L112/K8,2)</f>
        <v>0.05</v>
      </c>
      <c r="M113" s="7">
        <f>ROUND(M112/K8,2)</f>
        <v>0.16</v>
      </c>
    </row>
    <row r="129" spans="1:13" ht="20.25" x14ac:dyDescent="0.25">
      <c r="A129" s="25" t="s">
        <v>17</v>
      </c>
      <c r="B129" s="25"/>
      <c r="C129" s="25"/>
      <c r="D129" s="25"/>
      <c r="E129" s="25"/>
      <c r="F129" s="25"/>
      <c r="H129" s="26" t="s">
        <v>18</v>
      </c>
      <c r="I129" s="26"/>
      <c r="J129" s="26"/>
      <c r="K129" s="26"/>
      <c r="L129" s="26"/>
      <c r="M129" s="26"/>
    </row>
    <row r="130" spans="1:13" x14ac:dyDescent="0.25">
      <c r="A130" s="1"/>
      <c r="B130" s="4" t="s">
        <v>0</v>
      </c>
      <c r="C130" s="4" t="s">
        <v>2</v>
      </c>
      <c r="D130" s="4" t="s">
        <v>21</v>
      </c>
      <c r="E130" s="4" t="s">
        <v>3</v>
      </c>
      <c r="F130" s="4" t="s">
        <v>4</v>
      </c>
      <c r="H130" s="1"/>
      <c r="I130" s="4" t="s">
        <v>0</v>
      </c>
      <c r="J130" s="4" t="s">
        <v>2</v>
      </c>
      <c r="K130" s="4" t="s">
        <v>21</v>
      </c>
      <c r="L130" s="4" t="s">
        <v>3</v>
      </c>
      <c r="M130" s="4" t="s">
        <v>4</v>
      </c>
    </row>
    <row r="131" spans="1:13" x14ac:dyDescent="0.25">
      <c r="A131" s="2" t="s">
        <v>22</v>
      </c>
      <c r="B131" s="5">
        <f>圖表統計!C18</f>
        <v>19</v>
      </c>
      <c r="C131" s="5">
        <f>圖表統計!D18</f>
        <v>18</v>
      </c>
      <c r="D131" s="5">
        <f>圖表統計!E18</f>
        <v>44</v>
      </c>
      <c r="E131" s="5">
        <f>圖表統計!F18</f>
        <v>4</v>
      </c>
      <c r="F131" s="5">
        <f>圖表統計!G18</f>
        <v>11</v>
      </c>
      <c r="H131" s="2" t="s">
        <v>22</v>
      </c>
      <c r="I131" s="5">
        <f>圖表統計!C19</f>
        <v>15</v>
      </c>
      <c r="J131" s="5">
        <f>圖表統計!D19</f>
        <v>20</v>
      </c>
      <c r="K131" s="5">
        <f>圖表統計!E19</f>
        <v>42</v>
      </c>
      <c r="L131" s="5">
        <f>圖表統計!F19</f>
        <v>7</v>
      </c>
      <c r="M131" s="5">
        <f>圖表統計!G19</f>
        <v>12</v>
      </c>
    </row>
    <row r="132" spans="1:13" x14ac:dyDescent="0.25">
      <c r="A132" s="3" t="s">
        <v>23</v>
      </c>
      <c r="B132" s="7">
        <f>ROUND(B131/K8,2)</f>
        <v>0.2</v>
      </c>
      <c r="C132" s="7">
        <f>ROUND(C131/K8,2)</f>
        <v>0.19</v>
      </c>
      <c r="D132" s="7">
        <f>ROUND(D131/K8,2)</f>
        <v>0.46</v>
      </c>
      <c r="E132" s="7">
        <f>ROUND(E131/K8,2)</f>
        <v>0.04</v>
      </c>
      <c r="F132" s="7">
        <f>ROUND(F131/K8,2)</f>
        <v>0.11</v>
      </c>
      <c r="H132" s="3" t="s">
        <v>23</v>
      </c>
      <c r="I132" s="7">
        <f>ROUND(I131/K8,2)</f>
        <v>0.16</v>
      </c>
      <c r="J132" s="7">
        <f>ROUND(J131/K8,2)</f>
        <v>0.21</v>
      </c>
      <c r="K132" s="7">
        <f>ROUND(K131/K8,2)</f>
        <v>0.44</v>
      </c>
      <c r="L132" s="7">
        <f>ROUND(L131/K8,2)</f>
        <v>7.0000000000000007E-2</v>
      </c>
      <c r="M132" s="7">
        <f>ROUND(M131/K8,2)</f>
        <v>0.13</v>
      </c>
    </row>
    <row r="148" spans="1:13" ht="20.25" x14ac:dyDescent="0.25">
      <c r="A148" s="25" t="s">
        <v>19</v>
      </c>
      <c r="B148" s="25"/>
      <c r="C148" s="25"/>
      <c r="D148" s="25"/>
      <c r="E148" s="25"/>
      <c r="F148" s="25"/>
      <c r="H148" s="26" t="s">
        <v>20</v>
      </c>
      <c r="I148" s="26"/>
      <c r="J148" s="26"/>
      <c r="K148" s="26"/>
      <c r="L148" s="26"/>
      <c r="M148" s="26"/>
    </row>
    <row r="149" spans="1:13" x14ac:dyDescent="0.25">
      <c r="A149" s="1"/>
      <c r="B149" s="4" t="s">
        <v>0</v>
      </c>
      <c r="C149" s="4" t="s">
        <v>2</v>
      </c>
      <c r="D149" s="4" t="s">
        <v>21</v>
      </c>
      <c r="E149" s="4" t="s">
        <v>3</v>
      </c>
      <c r="F149" s="4" t="s">
        <v>4</v>
      </c>
      <c r="H149" s="1"/>
      <c r="I149" s="4" t="s">
        <v>0</v>
      </c>
      <c r="J149" s="4" t="s">
        <v>2</v>
      </c>
      <c r="K149" s="4" t="s">
        <v>21</v>
      </c>
      <c r="L149" s="4" t="s">
        <v>3</v>
      </c>
      <c r="M149" s="4" t="s">
        <v>4</v>
      </c>
    </row>
    <row r="150" spans="1:13" x14ac:dyDescent="0.25">
      <c r="A150" s="2" t="s">
        <v>22</v>
      </c>
      <c r="B150" s="5">
        <f>圖表統計!C20</f>
        <v>21</v>
      </c>
      <c r="C150" s="5">
        <f>圖表統計!D20</f>
        <v>22</v>
      </c>
      <c r="D150" s="5">
        <f>圖表統計!E20</f>
        <v>38</v>
      </c>
      <c r="E150" s="5">
        <f>圖表統計!F20</f>
        <v>3</v>
      </c>
      <c r="F150" s="5">
        <f>圖表統計!G20</f>
        <v>12</v>
      </c>
      <c r="H150" s="2" t="s">
        <v>22</v>
      </c>
      <c r="I150" s="5">
        <f>圖表統計!C21</f>
        <v>29</v>
      </c>
      <c r="J150" s="5">
        <f>圖表統計!D21</f>
        <v>18</v>
      </c>
      <c r="K150" s="5">
        <f>圖表統計!E21</f>
        <v>39</v>
      </c>
      <c r="L150" s="5">
        <f>圖表統計!F21</f>
        <v>0</v>
      </c>
      <c r="M150" s="5">
        <f>圖表統計!G21</f>
        <v>10</v>
      </c>
    </row>
    <row r="151" spans="1:13" x14ac:dyDescent="0.25">
      <c r="A151" s="3" t="s">
        <v>23</v>
      </c>
      <c r="B151" s="7">
        <f>ROUND(B150/K8,2)</f>
        <v>0.22</v>
      </c>
      <c r="C151" s="7">
        <f>ROUND(C150/K8,2)</f>
        <v>0.23</v>
      </c>
      <c r="D151" s="7">
        <f>ROUND(D150/K8,2)</f>
        <v>0.4</v>
      </c>
      <c r="E151" s="7">
        <f>ROUND(E150/K8,2)</f>
        <v>0.03</v>
      </c>
      <c r="F151" s="7">
        <f>ROUND(F150/K8,2)</f>
        <v>0.13</v>
      </c>
      <c r="H151" s="3" t="s">
        <v>23</v>
      </c>
      <c r="I151" s="7">
        <f>ROUND(I150/K8,2)</f>
        <v>0.3</v>
      </c>
      <c r="J151" s="7">
        <f>ROUND(J150/K8,2)</f>
        <v>0.19</v>
      </c>
      <c r="K151" s="7">
        <f>ROUND(K150/K8,2)</f>
        <v>0.41</v>
      </c>
      <c r="L151" s="7">
        <f>ROUND(L150/K8,2)</f>
        <v>0</v>
      </c>
      <c r="M151" s="7">
        <f>ROUND(M150/K8,2)</f>
        <v>0.1</v>
      </c>
    </row>
  </sheetData>
  <mergeCells count="53">
    <mergeCell ref="A57:F57"/>
    <mergeCell ref="H57:M57"/>
    <mergeCell ref="A148:F148"/>
    <mergeCell ref="H148:M148"/>
    <mergeCell ref="A91:F91"/>
    <mergeCell ref="H91:M91"/>
    <mergeCell ref="A110:F110"/>
    <mergeCell ref="H110:M110"/>
    <mergeCell ref="A129:F129"/>
    <mergeCell ref="H129:M129"/>
    <mergeCell ref="A74:F74"/>
    <mergeCell ref="H74:M74"/>
    <mergeCell ref="A40:F40"/>
    <mergeCell ref="H40:M40"/>
    <mergeCell ref="I16:J16"/>
    <mergeCell ref="I17:J17"/>
    <mergeCell ref="A19:B19"/>
    <mergeCell ref="I20:J20"/>
    <mergeCell ref="A20:B20"/>
    <mergeCell ref="A23:E23"/>
    <mergeCell ref="A22:J22"/>
    <mergeCell ref="A24:M39"/>
    <mergeCell ref="A16:B16"/>
    <mergeCell ref="I8:J8"/>
    <mergeCell ref="D3:F3"/>
    <mergeCell ref="G3:J3"/>
    <mergeCell ref="A17:B17"/>
    <mergeCell ref="A18:B18"/>
    <mergeCell ref="A12:B12"/>
    <mergeCell ref="A13:B13"/>
    <mergeCell ref="A14:B14"/>
    <mergeCell ref="A15:B15"/>
    <mergeCell ref="A7:B7"/>
    <mergeCell ref="I7:J7"/>
    <mergeCell ref="A9:B9"/>
    <mergeCell ref="A10:B10"/>
    <mergeCell ref="A11:B11"/>
    <mergeCell ref="A1:M1"/>
    <mergeCell ref="A21:B21"/>
    <mergeCell ref="I18:J18"/>
    <mergeCell ref="I19:J19"/>
    <mergeCell ref="I21:J21"/>
    <mergeCell ref="I9:J9"/>
    <mergeCell ref="I10:J10"/>
    <mergeCell ref="I11:J11"/>
    <mergeCell ref="I12:J12"/>
    <mergeCell ref="I13:J13"/>
    <mergeCell ref="I14:J14"/>
    <mergeCell ref="I15:J15"/>
    <mergeCell ref="A3:C3"/>
    <mergeCell ref="A4:D4"/>
    <mergeCell ref="A5:C5"/>
    <mergeCell ref="A8:B8"/>
  </mergeCells>
  <phoneticPr fontId="1" type="noConversion"/>
  <pageMargins left="0.23622047244094491" right="0.23622047244094491" top="0.74803149606299213" bottom="0" header="0.31496062992125984" footer="0.31496062992125984"/>
  <pageSetup paperSize="9" scale="67" fitToWidth="3" fitToHeight="3" orientation="portrait" r:id="rId1"/>
  <rowBreaks count="2" manualBreakCount="2">
    <brk id="39" max="12" man="1"/>
    <brk id="109" max="1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圖表統計</vt:lpstr>
      <vt:lpstr>圖表統計!Print_Area</vt:lpstr>
    </vt:vector>
  </TitlesOfParts>
  <Company>Test Computer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Test User</dc:creator>
  <cp:lastModifiedBy>User</cp:lastModifiedBy>
  <cp:lastPrinted>2019-11-20T03:53:02Z</cp:lastPrinted>
  <dcterms:created xsi:type="dcterms:W3CDTF">2016-01-18T00:47:09Z</dcterms:created>
  <dcterms:modified xsi:type="dcterms:W3CDTF">2019-12-02T00:22:41Z</dcterms:modified>
</cp:coreProperties>
</file>