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06午秘資料\滿意度\"/>
    </mc:Choice>
  </mc:AlternateContent>
  <bookViews>
    <workbookView xWindow="0" yWindow="0" windowWidth="21600" windowHeight="9690"/>
  </bookViews>
  <sheets>
    <sheet name="圖表統計" sheetId="1" r:id="rId1"/>
  </sheets>
  <definedNames>
    <definedName name="_xlnm.Print_Area" localSheetId="0">圖表統計!$A$1:$M$207</definedName>
  </definedNames>
  <calcPr calcId="152511"/>
</workbook>
</file>

<file path=xl/calcChain.xml><?xml version="1.0" encoding="utf-8"?>
<calcChain xmlns="http://schemas.openxmlformats.org/spreadsheetml/2006/main">
  <c r="M191" i="1" l="1"/>
  <c r="K21" i="1"/>
  <c r="D23" i="1"/>
  <c r="E23" i="1"/>
  <c r="F23" i="1"/>
  <c r="G23" i="1"/>
  <c r="C23" i="1"/>
  <c r="H23" i="1" s="1"/>
  <c r="I23" i="1" s="1"/>
  <c r="D22" i="1"/>
  <c r="E22" i="1"/>
  <c r="F22" i="1"/>
  <c r="G22" i="1"/>
  <c r="C22" i="1"/>
  <c r="K22" i="1" l="1"/>
  <c r="H22" i="1"/>
  <c r="I22" i="1" s="1"/>
  <c r="K23" i="1"/>
  <c r="B57" i="1"/>
  <c r="C57" i="1"/>
  <c r="D57" i="1"/>
  <c r="E57" i="1"/>
  <c r="F57" i="1"/>
  <c r="I57" i="1"/>
  <c r="J57" i="1"/>
  <c r="K57" i="1"/>
  <c r="L57" i="1"/>
  <c r="M57" i="1"/>
  <c r="H21" i="1" l="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K9" i="1" l="1"/>
  <c r="K10" i="1"/>
  <c r="K11" i="1"/>
  <c r="K12" i="1"/>
  <c r="K13" i="1"/>
  <c r="K14" i="1"/>
  <c r="K15" i="1"/>
  <c r="K16" i="1"/>
  <c r="K17" i="1"/>
  <c r="K18" i="1"/>
  <c r="K19" i="1"/>
  <c r="K20" i="1"/>
  <c r="K8" i="1"/>
  <c r="J191" i="1" l="1"/>
  <c r="J192" i="1" s="1"/>
  <c r="K191" i="1"/>
  <c r="K192" i="1" s="1"/>
  <c r="L191" i="1"/>
  <c r="L192" i="1" s="1"/>
  <c r="M192" i="1"/>
  <c r="I191" i="1"/>
  <c r="I192" i="1" s="1"/>
  <c r="C191" i="1"/>
  <c r="C192" i="1" s="1"/>
  <c r="D191" i="1"/>
  <c r="D192" i="1" s="1"/>
  <c r="E191" i="1"/>
  <c r="E192" i="1" s="1"/>
  <c r="F191" i="1"/>
  <c r="F192" i="1" s="1"/>
  <c r="B191" i="1"/>
  <c r="B192" i="1" s="1"/>
  <c r="J173" i="1"/>
  <c r="J174" i="1" s="1"/>
  <c r="K173" i="1"/>
  <c r="K174" i="1" s="1"/>
  <c r="L173" i="1"/>
  <c r="L174" i="1" s="1"/>
  <c r="M173" i="1"/>
  <c r="M174" i="1" s="1"/>
  <c r="I173" i="1"/>
  <c r="I174" i="1" s="1"/>
  <c r="C173" i="1"/>
  <c r="C174" i="1" s="1"/>
  <c r="D173" i="1"/>
  <c r="D174" i="1" s="1"/>
  <c r="E173" i="1"/>
  <c r="E174" i="1" s="1"/>
  <c r="F173" i="1"/>
  <c r="F174" i="1" s="1"/>
  <c r="B173" i="1"/>
  <c r="B174" i="1" s="1"/>
  <c r="J151" i="1"/>
  <c r="J152" i="1" s="1"/>
  <c r="K151" i="1"/>
  <c r="K152" i="1" s="1"/>
  <c r="L151" i="1"/>
  <c r="L152" i="1" s="1"/>
  <c r="M151" i="1"/>
  <c r="M152" i="1" s="1"/>
  <c r="I151" i="1"/>
  <c r="I152" i="1" s="1"/>
  <c r="C151" i="1"/>
  <c r="C152" i="1" s="1"/>
  <c r="D151" i="1"/>
  <c r="D152" i="1" s="1"/>
  <c r="E151" i="1"/>
  <c r="E152" i="1" s="1"/>
  <c r="F151" i="1"/>
  <c r="F152" i="1" s="1"/>
  <c r="B151" i="1"/>
  <c r="B152" i="1" s="1"/>
  <c r="J133" i="1"/>
  <c r="J134" i="1" s="1"/>
  <c r="K133" i="1"/>
  <c r="K134" i="1" s="1"/>
  <c r="L133" i="1"/>
  <c r="L134" i="1" s="1"/>
  <c r="M133" i="1"/>
  <c r="M134" i="1" s="1"/>
  <c r="I133" i="1"/>
  <c r="I134" i="1" s="1"/>
  <c r="C133" i="1"/>
  <c r="C134" i="1" s="1"/>
  <c r="D133" i="1"/>
  <c r="D134" i="1" s="1"/>
  <c r="E133" i="1"/>
  <c r="E134" i="1" s="1"/>
  <c r="F133" i="1"/>
  <c r="F134" i="1" s="1"/>
  <c r="B133" i="1"/>
  <c r="B134" i="1" s="1"/>
  <c r="J115" i="1"/>
  <c r="J116" i="1" s="1"/>
  <c r="K115" i="1"/>
  <c r="K116" i="1" s="1"/>
  <c r="L115" i="1"/>
  <c r="L116" i="1" s="1"/>
  <c r="M115" i="1"/>
  <c r="M116" i="1" s="1"/>
  <c r="I115" i="1"/>
  <c r="I116" i="1" s="1"/>
  <c r="C115" i="1"/>
  <c r="C116" i="1" s="1"/>
  <c r="D115" i="1"/>
  <c r="D116" i="1" s="1"/>
  <c r="E115" i="1"/>
  <c r="E116" i="1" s="1"/>
  <c r="F115" i="1"/>
  <c r="F116" i="1" s="1"/>
  <c r="B115" i="1"/>
  <c r="B116" i="1" s="1"/>
  <c r="J93" i="1"/>
  <c r="J94" i="1" s="1"/>
  <c r="K93" i="1"/>
  <c r="K94" i="1" s="1"/>
  <c r="L93" i="1"/>
  <c r="L94" i="1" s="1"/>
  <c r="M93" i="1"/>
  <c r="M94" i="1" s="1"/>
  <c r="I93" i="1"/>
  <c r="I94" i="1" s="1"/>
  <c r="C93" i="1"/>
  <c r="C94" i="1" s="1"/>
  <c r="D93" i="1"/>
  <c r="D94" i="1" s="1"/>
  <c r="E93" i="1"/>
  <c r="E94" i="1" s="1"/>
  <c r="F93" i="1"/>
  <c r="F94" i="1" s="1"/>
  <c r="B93" i="1"/>
  <c r="B94" i="1" s="1"/>
  <c r="J75" i="1"/>
  <c r="J76" i="1" s="1"/>
  <c r="K75" i="1"/>
  <c r="K76" i="1" s="1"/>
  <c r="L75" i="1"/>
  <c r="L76" i="1" s="1"/>
  <c r="M75" i="1"/>
  <c r="M76" i="1" s="1"/>
  <c r="I75" i="1"/>
  <c r="I76" i="1" s="1"/>
  <c r="C75" i="1"/>
  <c r="C76" i="1" s="1"/>
  <c r="D75" i="1"/>
  <c r="D76" i="1" s="1"/>
  <c r="E75" i="1"/>
  <c r="E76" i="1" s="1"/>
  <c r="F75" i="1"/>
  <c r="F76" i="1" s="1"/>
  <c r="B75" i="1"/>
  <c r="B76" i="1" s="1"/>
  <c r="J58" i="1"/>
  <c r="K58" i="1"/>
  <c r="L58" i="1"/>
  <c r="M58" i="1"/>
  <c r="I58" i="1"/>
  <c r="C58" i="1"/>
  <c r="D58" i="1"/>
  <c r="E58" i="1"/>
  <c r="F58" i="1"/>
  <c r="B58" i="1"/>
</calcChain>
</file>

<file path=xl/sharedStrings.xml><?xml version="1.0" encoding="utf-8"?>
<sst xmlns="http://schemas.openxmlformats.org/spreadsheetml/2006/main" count="171" uniqueCount="45">
  <si>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</si>
  <si>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</si>
  <si>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</si>
  <si>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</si>
  <si>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</si>
  <si>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</si>
  <si>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</si>
  <si>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</si>
  <si>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</si>
  <si>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</si>
  <si>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</si>
  <si>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</si>
  <si>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</si>
  <si>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</si>
  <si>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</si>
  <si>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</si>
  <si>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</si>
  <si>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湯汁品質</t>
    <phoneticPr fontId="1" type="noConversion"/>
  </si>
  <si>
    <t>水果品質及份量</t>
    <phoneticPr fontId="1" type="noConversion"/>
  </si>
  <si>
    <t>餐具清潔衛生</t>
    <phoneticPr fontId="1" type="noConversion"/>
  </si>
  <si>
    <t>服務人員態度</t>
    <phoneticPr fontId="1" type="noConversion"/>
  </si>
  <si>
    <t>量滿意度</t>
    <phoneticPr fontId="1" type="noConversion"/>
  </si>
  <si>
    <t>質滿意度</t>
    <phoneticPr fontId="1" type="noConversion"/>
  </si>
  <si>
    <t>尚可</t>
    <phoneticPr fontId="1" type="noConversion"/>
  </si>
  <si>
    <t>一、若不滿意度達20%以上，廠商提出改善計畫：</t>
    <phoneticPr fontId="1" type="noConversion"/>
  </si>
  <si>
    <t>問卷數</t>
    <phoneticPr fontId="1" type="noConversion"/>
  </si>
  <si>
    <t>百分比</t>
    <phoneticPr fontId="1" type="noConversion"/>
  </si>
  <si>
    <t>廠商：松晟企業社</t>
    <phoneticPr fontId="1" type="noConversion"/>
  </si>
  <si>
    <t>三、廠商回應(不滿意度在20%以內)：</t>
    <phoneticPr fontId="1" type="noConversion"/>
  </si>
  <si>
    <t>二、改善計畫(若不滿意度在20%以上)：</t>
    <phoneticPr fontId="1" type="noConversion"/>
  </si>
  <si>
    <r>
      <rPr>
        <b/>
        <sz val="14"/>
        <color theme="0"/>
        <rFont val="細明體"/>
        <family val="3"/>
        <charset val="136"/>
      </rPr>
      <t>量滿意度</t>
    </r>
    <r>
      <rPr>
        <b/>
        <sz val="14"/>
        <color theme="0"/>
        <rFont val="Arial Narrow"/>
        <family val="2"/>
      </rPr>
      <t>=</t>
    </r>
    <r>
      <rPr>
        <b/>
        <sz val="14"/>
        <color theme="0"/>
        <rFont val="細明體"/>
        <family val="3"/>
        <charset val="136"/>
      </rPr>
      <t>尾巴有</t>
    </r>
    <r>
      <rPr>
        <b/>
        <sz val="14"/>
        <color theme="0"/>
        <rFont val="Arial Narrow"/>
        <family val="2"/>
      </rPr>
      <t>"</t>
    </r>
    <r>
      <rPr>
        <b/>
        <sz val="14"/>
        <color theme="0"/>
        <rFont val="細明體"/>
        <family val="3"/>
        <charset val="136"/>
      </rPr>
      <t>量</t>
    </r>
    <r>
      <rPr>
        <b/>
        <sz val="14"/>
        <color theme="0"/>
        <rFont val="Arial Narrow"/>
        <family val="2"/>
      </rPr>
      <t>"</t>
    </r>
    <r>
      <rPr>
        <b/>
        <sz val="14"/>
        <color theme="0"/>
        <rFont val="細明體"/>
        <family val="3"/>
        <charset val="136"/>
      </rPr>
      <t>字的都算進去</t>
    </r>
    <r>
      <rPr>
        <b/>
        <sz val="14"/>
        <color theme="0"/>
        <rFont val="Arial Narrow"/>
        <family val="2"/>
      </rPr>
      <t>(</t>
    </r>
    <r>
      <rPr>
        <b/>
        <sz val="14"/>
        <color theme="0"/>
        <rFont val="細明體"/>
        <family val="3"/>
        <charset val="136"/>
      </rPr>
      <t>平均值</t>
    </r>
    <r>
      <rPr>
        <b/>
        <sz val="14"/>
        <color theme="0"/>
        <rFont val="Arial Narrow"/>
        <family val="2"/>
      </rPr>
      <t>)</t>
    </r>
    <phoneticPr fontId="1" type="noConversion"/>
  </si>
  <si>
    <t>質滿意度=量滿意度沒算到的都算進去(平均值)</t>
    <phoneticPr fontId="1" type="noConversion"/>
  </si>
  <si>
    <t>total</t>
    <phoneticPr fontId="1" type="noConversion"/>
  </si>
  <si>
    <t>覺得太硬</t>
    <phoneticPr fontId="1" type="noConversion"/>
  </si>
  <si>
    <t>希望多變化</t>
    <phoneticPr fontId="1" type="noConversion"/>
  </si>
  <si>
    <t>菜色多樣化</t>
    <phoneticPr fontId="1" type="noConversion"/>
  </si>
  <si>
    <r>
      <t>Ans</t>
    </r>
    <r>
      <rPr>
        <b/>
        <sz val="14"/>
        <color theme="1"/>
        <rFont val="Arial Unicode MS"/>
        <family val="2"/>
        <charset val="136"/>
      </rPr>
      <t xml:space="preserve">：無。
</t>
    </r>
    <r>
      <rPr>
        <sz val="14"/>
        <color theme="1"/>
        <rFont val="Arial Unicode MS"/>
        <family val="2"/>
        <charset val="136"/>
      </rPr>
      <t xml:space="preserve">
</t>
    </r>
    <phoneticPr fontId="1" type="noConversion"/>
  </si>
  <si>
    <t>桃園市立東安國中  106年10月師生午餐滿意度調查統計</t>
    <phoneticPr fontId="1" type="noConversion"/>
  </si>
  <si>
    <t>採樣問卷數：25份</t>
    <phoneticPr fontId="1" type="noConversion"/>
  </si>
  <si>
    <t>有效問卷：25份</t>
    <phoneticPr fontId="1" type="noConversion"/>
  </si>
  <si>
    <t>問卷填寫日期：106.10.27</t>
    <phoneticPr fontId="1" type="noConversion"/>
  </si>
  <si>
    <t>問卷採樣班級：806</t>
    <phoneticPr fontId="1" type="noConversion"/>
  </si>
  <si>
    <t xml:space="preserve">           質滿意度：93%      質不滿意度：7% </t>
    <phoneticPr fontId="1" type="noConversion"/>
  </si>
  <si>
    <t>Ans：量滿意度：93%      量不滿意度：7%</t>
    <phoneticPr fontId="1" type="noConversion"/>
  </si>
  <si>
    <r>
      <t xml:space="preserve">Ans：                                                                                                                                             </t>
    </r>
    <r>
      <rPr>
        <b/>
        <sz val="13"/>
        <color theme="1"/>
        <rFont val="微軟正黑體"/>
        <family val="2"/>
        <charset val="136"/>
      </rPr>
      <t>謝謝學生們寶貴的意見，我們已將各項建議納入未來設計菜單的考量中，菜色部分也會跟我們的廚師和營養師做討論和調整。
根據</t>
    </r>
    <r>
      <rPr>
        <b/>
        <sz val="13"/>
        <rFont val="微軟正黑體"/>
        <family val="2"/>
        <charset val="136"/>
      </rPr>
      <t xml:space="preserve">本月份的滿意度調查結果，學生反應為青菜份量過多，但是由於只有一位學生如此反應是故無法判斷是否有個人喜好因素，目前我們的餐點分量是以衛福部所公告的學校午餐食物內容及營養基準來調配，此外，我們的青菜供應的貨源有一天吉園圃及三天有機蔬菜，相對於其他蔬菜，品質更為優質，因此希望學生能盡可能攝取足量蔬果 ，倘若同學們覺得青菜份量真的過多也可以向老師反應，我們會再依各班情形予以調整。
滿意度調查結果中也有同學認為菜色稍嫌油膩，目前我們餐點油脂分配是依據熱量以一定比例規劃分配，這部分未來我們也會多加留意於各個菜色，以期能更符合貴校師生的需求。
</t>
    </r>
    <r>
      <rPr>
        <b/>
        <sz val="13"/>
        <color theme="1"/>
        <rFont val="微軟正黑體"/>
        <family val="2"/>
        <charset val="136"/>
      </rPr>
      <t xml:space="preserve">這次的滿意度結果我們會將其納入未來的參考指標，以期許自己能在各方面都做得越來越好，使學校師生家長都能吃得安心吃得好，松晟無時無刻都會努力做到最好，也請貴校和學生們不吝指教！                                                                                  </t>
    </r>
    <r>
      <rPr>
        <b/>
        <sz val="14"/>
        <color theme="1"/>
        <rFont val="微軟正黑體"/>
        <family val="2"/>
        <charset val="136"/>
      </rPr>
      <t xml:space="preserve">
                                                                                                                                松晟  敬上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</si>
</sst>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b/>
      <sz val="14"/>
      <color theme="1"/>
      <name val="Arial Unicode MS"/>
      <family val="2"/>
      <charset val="136"/>
    </font>
    <font>
      <b/>
      <sz val="14"/>
      <color theme="1"/>
      <name val="Arial Narrow"/>
      <family val="2"/>
    </font>
    <font>
      <b/>
      <sz val="13"/>
      <color theme="1"/>
      <name val="微軟正黑體"/>
      <family val="2"/>
      <charset val="136"/>
    </font>
    <font>
      <b/>
      <sz val="14"/>
      <color theme="0"/>
      <name val="細明體"/>
      <family val="3"/>
      <charset val="136"/>
    </font>
    <font>
      <b/>
      <sz val="14"/>
      <color theme="0"/>
      <name val="Arial Narrow"/>
      <family val="2"/>
    </font>
    <font>
      <sz val="14"/>
      <color theme="0"/>
      <name val="新細明體"/>
      <family val="1"/>
      <charset val="136"/>
      <scheme val="minor"/>
    </font>
    <font>
      <sz val="12"/>
      <color theme="0"/>
      <name val="新細明體"/>
      <family val="2"/>
      <charset val="136"/>
      <scheme val="minor"/>
    </font>
    <font>
      <sz val="14"/>
      <color theme="1"/>
      <name val="Arial Unicode MS"/>
      <family val="2"/>
      <charset val="136"/>
    </font>
    <font>
      <b/>
      <sz val="13"/>
      <name val="微軟正黑體"/>
      <family val="2"/>
      <charset val="136"/>
    </font>
    <font>
      <sz val="12"/>
      <color theme="0"/>
      <name val="新細明體"/>
      <family val="1"/>
      <charset val="136"/>
      <scheme val="minor"/>
    </font>
  </fonts>
  <fills count="5">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theme="0"/>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vertical="center"/>
    </xf>
    <xf numFmtId="0" fontId="0" fillId="0" borderId="0" xfId="0" applyAlignment="1">
      <alignment vertical="center"/>
    </xf>
    <xf numFmtId="0" fontId="0" fillId="4" borderId="5" xfId="0" applyFill="1" applyBorder="1">
      <alignmen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0" fillId="0" borderId="10" xfId="0" applyBorder="1" applyAlignment="1">
      <alignment horizontal="center" vertical="center"/>
    </xf>
    <xf numFmtId="9" fontId="0" fillId="0" borderId="0" xfId="0" applyNumberForma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xf>
    <xf numFmtId="0" fontId="13" fillId="0" borderId="0" xfId="0" applyFont="1" applyAlignment="1">
      <alignment vertical="center"/>
    </xf>
    <xf numFmtId="0" fontId="14" fillId="0" borderId="0" xfId="0"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vertical="center"/>
    </xf>
    <xf numFmtId="176" fontId="0" fillId="0" borderId="10" xfId="0" applyNumberFormat="1" applyBorder="1" applyAlignment="1">
      <alignment horizontal="center" vertical="center"/>
    </xf>
    <xf numFmtId="0" fontId="5" fillId="0" borderId="0" xfId="0" applyFont="1" applyFill="1" applyBorder="1" applyAlignment="1">
      <alignment horizontal="center" vertical="center"/>
    </xf>
    <xf numFmtId="0" fontId="15" fillId="0" borderId="0" xfId="0" applyFont="1" applyFill="1">
      <alignment vertical="center"/>
    </xf>
    <xf numFmtId="0" fontId="15" fillId="0" borderId="0" xfId="0" applyFont="1">
      <alignment vertical="center"/>
    </xf>
    <xf numFmtId="0" fontId="18" fillId="0" borderId="0" xfId="0" applyFont="1">
      <alignment vertical="center"/>
    </xf>
    <xf numFmtId="176" fontId="0" fillId="0" borderId="10" xfId="0" applyNumberForma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wrapText="1"/>
    </xf>
    <xf numFmtId="0" fontId="2"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0" fontId="4" fillId="0" borderId="0" xfId="0" applyFont="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0" xfId="0" applyFont="1" applyFill="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圖表統計!$B$56:$F$56</c:f>
              <c:strCache>
                <c:ptCount val="5"/>
                <c:pt idx="0">
                  <c:v>非常滿意</c:v>
                </c:pt>
                <c:pt idx="1">
                  <c:v>滿意</c:v>
                </c:pt>
                <c:pt idx="2">
                  <c:v>尚可</c:v>
                </c:pt>
                <c:pt idx="3">
                  <c:v>差</c:v>
                </c:pt>
                <c:pt idx="4">
                  <c:v>非常差</c:v>
                </c:pt>
              </c:strCache>
            </c:strRef>
          </c:cat>
          <c:val>
            <c:numRef>
              <c:f>圖表統計!$B$57:$F$57</c:f>
              <c:numCache>
                <c:formatCode>General</c:formatCode>
                <c:ptCount val="5"/>
                <c:pt idx="0">
                  <c:v>5</c:v>
                </c:pt>
                <c:pt idx="1">
                  <c:v>8</c:v>
                </c:pt>
                <c:pt idx="2">
                  <c:v>10</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22" l="0.70000000000000062" r="0.70000000000000062" t="0.750000000000006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圖表統計!$I$132:$M$132</c:f>
              <c:strCache>
                <c:ptCount val="5"/>
                <c:pt idx="0">
                  <c:v>非常滿意</c:v>
                </c:pt>
                <c:pt idx="1">
                  <c:v>滿意</c:v>
                </c:pt>
                <c:pt idx="2">
                  <c:v>尚可</c:v>
                </c:pt>
                <c:pt idx="3">
                  <c:v>差</c:v>
                </c:pt>
                <c:pt idx="4">
                  <c:v>非常差</c:v>
                </c:pt>
              </c:strCache>
            </c:strRef>
          </c:cat>
          <c:val>
            <c:numRef>
              <c:f>圖表統計!$I$133:$M$133</c:f>
              <c:numCache>
                <c:formatCode>General</c:formatCode>
                <c:ptCount val="5"/>
                <c:pt idx="0">
                  <c:v>6</c:v>
                </c:pt>
                <c:pt idx="1">
                  <c:v>7</c:v>
                </c:pt>
                <c:pt idx="2">
                  <c:v>9</c:v>
                </c:pt>
                <c:pt idx="3">
                  <c:v>3</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33" l="0.70000000000000062" r="0.70000000000000062" t="0.750000000000007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圖表統計!$B$150:$F$150</c:f>
              <c:strCache>
                <c:ptCount val="5"/>
                <c:pt idx="0">
                  <c:v>非常滿意</c:v>
                </c:pt>
                <c:pt idx="1">
                  <c:v>滿意</c:v>
                </c:pt>
                <c:pt idx="2">
                  <c:v>尚可</c:v>
                </c:pt>
                <c:pt idx="3">
                  <c:v>差</c:v>
                </c:pt>
                <c:pt idx="4">
                  <c:v>非常差</c:v>
                </c:pt>
              </c:strCache>
            </c:strRef>
          </c:cat>
          <c:val>
            <c:numRef>
              <c:f>圖表統計!$B$151:$F$151</c:f>
              <c:numCache>
                <c:formatCode>General</c:formatCode>
                <c:ptCount val="5"/>
                <c:pt idx="0">
                  <c:v>12</c:v>
                </c:pt>
                <c:pt idx="1">
                  <c:v>8</c:v>
                </c:pt>
                <c:pt idx="2">
                  <c:v>5</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圖表統計!$I$150:$M$150</c:f>
              <c:strCache>
                <c:ptCount val="5"/>
                <c:pt idx="0">
                  <c:v>非常滿意</c:v>
                </c:pt>
                <c:pt idx="1">
                  <c:v>滿意</c:v>
                </c:pt>
                <c:pt idx="2">
                  <c:v>尚可</c:v>
                </c:pt>
                <c:pt idx="3">
                  <c:v>差</c:v>
                </c:pt>
                <c:pt idx="4">
                  <c:v>非常差</c:v>
                </c:pt>
              </c:strCache>
            </c:strRef>
          </c:cat>
          <c:val>
            <c:numRef>
              <c:f>圖表統計!$I$151:$M$151</c:f>
              <c:numCache>
                <c:formatCode>General</c:formatCode>
                <c:ptCount val="5"/>
                <c:pt idx="0">
                  <c:v>5</c:v>
                </c:pt>
                <c:pt idx="1">
                  <c:v>10</c:v>
                </c:pt>
                <c:pt idx="2">
                  <c:v>8</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55" l="0.70000000000000062" r="0.70000000000000062" t="0.750000000000007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圖表統計!$B$172:$F$172</c:f>
              <c:strCache>
                <c:ptCount val="5"/>
                <c:pt idx="0">
                  <c:v>非常滿意</c:v>
                </c:pt>
                <c:pt idx="1">
                  <c:v>滿意</c:v>
                </c:pt>
                <c:pt idx="2">
                  <c:v>尚可</c:v>
                </c:pt>
                <c:pt idx="3">
                  <c:v>差</c:v>
                </c:pt>
                <c:pt idx="4">
                  <c:v>非常差</c:v>
                </c:pt>
              </c:strCache>
            </c:strRef>
          </c:cat>
          <c:val>
            <c:numRef>
              <c:f>圖表統計!$B$173:$F$173</c:f>
              <c:numCache>
                <c:formatCode>General</c:formatCode>
                <c:ptCount val="5"/>
                <c:pt idx="0">
                  <c:v>12</c:v>
                </c:pt>
                <c:pt idx="1">
                  <c:v>9</c:v>
                </c:pt>
                <c:pt idx="2">
                  <c:v>4</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55" l="0.70000000000000062" r="0.70000000000000062" t="0.7500000000000075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圖表統計!$I$172:$M$172</c:f>
              <c:strCache>
                <c:ptCount val="5"/>
                <c:pt idx="0">
                  <c:v>非常滿意</c:v>
                </c:pt>
                <c:pt idx="1">
                  <c:v>滿意</c:v>
                </c:pt>
                <c:pt idx="2">
                  <c:v>尚可</c:v>
                </c:pt>
                <c:pt idx="3">
                  <c:v>差</c:v>
                </c:pt>
                <c:pt idx="4">
                  <c:v>非常差</c:v>
                </c:pt>
              </c:strCache>
            </c:strRef>
          </c:cat>
          <c:val>
            <c:numRef>
              <c:f>圖表統計!$I$173:$M$173</c:f>
              <c:numCache>
                <c:formatCode>General</c:formatCode>
                <c:ptCount val="5"/>
                <c:pt idx="0">
                  <c:v>15</c:v>
                </c:pt>
                <c:pt idx="1">
                  <c:v>7</c:v>
                </c:pt>
                <c:pt idx="2">
                  <c:v>3</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77" l="0.70000000000000062" r="0.70000000000000062" t="0.750000000000007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圖表統計!$B$190:$F$190</c:f>
              <c:strCache>
                <c:ptCount val="5"/>
                <c:pt idx="0">
                  <c:v>非常滿意</c:v>
                </c:pt>
                <c:pt idx="1">
                  <c:v>滿意</c:v>
                </c:pt>
                <c:pt idx="2">
                  <c:v>尚可</c:v>
                </c:pt>
                <c:pt idx="3">
                  <c:v>差</c:v>
                </c:pt>
                <c:pt idx="4">
                  <c:v>非常差</c:v>
                </c:pt>
              </c:strCache>
            </c:strRef>
          </c:cat>
          <c:val>
            <c:numRef>
              <c:f>圖表統計!$B$191:$F$191</c:f>
              <c:numCache>
                <c:formatCode>General</c:formatCode>
                <c:ptCount val="5"/>
                <c:pt idx="0">
                  <c:v>9</c:v>
                </c:pt>
                <c:pt idx="1">
                  <c:v>8</c:v>
                </c:pt>
                <c:pt idx="2">
                  <c:v>8</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77" l="0.70000000000000062" r="0.70000000000000062" t="0.75000000000000777"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圖表統計!$I$190:$M$190</c:f>
              <c:strCache>
                <c:ptCount val="5"/>
                <c:pt idx="0">
                  <c:v>非常滿意</c:v>
                </c:pt>
                <c:pt idx="1">
                  <c:v>滿意</c:v>
                </c:pt>
                <c:pt idx="2">
                  <c:v>尚可</c:v>
                </c:pt>
                <c:pt idx="3">
                  <c:v>差</c:v>
                </c:pt>
                <c:pt idx="4">
                  <c:v>非常差</c:v>
                </c:pt>
              </c:strCache>
            </c:strRef>
          </c:cat>
          <c:val>
            <c:numRef>
              <c:f>圖表統計!$I$191:$M$191</c:f>
              <c:numCache>
                <c:formatCode>General</c:formatCode>
                <c:ptCount val="5"/>
                <c:pt idx="0">
                  <c:v>9</c:v>
                </c:pt>
                <c:pt idx="1">
                  <c:v>8</c:v>
                </c:pt>
                <c:pt idx="2">
                  <c:v>8</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99" l="0.70000000000000062" r="0.70000000000000062" t="0.750000000000007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圖表統計!$I$56:$M$56</c:f>
              <c:strCache>
                <c:ptCount val="5"/>
                <c:pt idx="0">
                  <c:v>非常滿意</c:v>
                </c:pt>
                <c:pt idx="1">
                  <c:v>滿意</c:v>
                </c:pt>
                <c:pt idx="2">
                  <c:v>尚可</c:v>
                </c:pt>
                <c:pt idx="3">
                  <c:v>差</c:v>
                </c:pt>
                <c:pt idx="4">
                  <c:v>非常差</c:v>
                </c:pt>
              </c:strCache>
            </c:strRef>
          </c:cat>
          <c:val>
            <c:numRef>
              <c:f>圖表統計!$I$57:$M$57</c:f>
              <c:numCache>
                <c:formatCode>General</c:formatCode>
                <c:ptCount val="5"/>
                <c:pt idx="0">
                  <c:v>9</c:v>
                </c:pt>
                <c:pt idx="1">
                  <c:v>9</c:v>
                </c:pt>
                <c:pt idx="2">
                  <c:v>6</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圖表統計!$B$74:$F$74</c:f>
              <c:strCache>
                <c:ptCount val="5"/>
                <c:pt idx="0">
                  <c:v>非常滿意</c:v>
                </c:pt>
                <c:pt idx="1">
                  <c:v>滿意</c:v>
                </c:pt>
                <c:pt idx="2">
                  <c:v>尚可</c:v>
                </c:pt>
                <c:pt idx="3">
                  <c:v>差</c:v>
                </c:pt>
                <c:pt idx="4">
                  <c:v>非常差</c:v>
                </c:pt>
              </c:strCache>
            </c:strRef>
          </c:cat>
          <c:val>
            <c:numRef>
              <c:f>圖表統計!$B$75:$F$75</c:f>
              <c:numCache>
                <c:formatCode>General</c:formatCode>
                <c:ptCount val="5"/>
                <c:pt idx="0">
                  <c:v>10</c:v>
                </c:pt>
                <c:pt idx="1">
                  <c:v>11</c:v>
                </c:pt>
                <c:pt idx="2">
                  <c:v>4</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44" l="0.70000000000000062" r="0.70000000000000062" t="0.750000000000006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圖表統計!$I$74:$M$74</c:f>
              <c:strCache>
                <c:ptCount val="5"/>
                <c:pt idx="0">
                  <c:v>非常滿意</c:v>
                </c:pt>
                <c:pt idx="1">
                  <c:v>滿意</c:v>
                </c:pt>
                <c:pt idx="2">
                  <c:v>尚可</c:v>
                </c:pt>
                <c:pt idx="3">
                  <c:v>差</c:v>
                </c:pt>
                <c:pt idx="4">
                  <c:v>非常差</c:v>
                </c:pt>
              </c:strCache>
            </c:strRef>
          </c:cat>
          <c:val>
            <c:numRef>
              <c:f>圖表統計!$I$75:$M$75</c:f>
              <c:numCache>
                <c:formatCode>General</c:formatCode>
                <c:ptCount val="5"/>
                <c:pt idx="0">
                  <c:v>7</c:v>
                </c:pt>
                <c:pt idx="1">
                  <c:v>9</c:v>
                </c:pt>
                <c:pt idx="2">
                  <c:v>8</c:v>
                </c:pt>
                <c:pt idx="3">
                  <c:v>1</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66" l="0.70000000000000062" r="0.70000000000000062" t="0.750000000000006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圖表統計!$B$92:$F$92</c:f>
              <c:strCache>
                <c:ptCount val="5"/>
                <c:pt idx="0">
                  <c:v>非常滿意</c:v>
                </c:pt>
                <c:pt idx="1">
                  <c:v>滿意</c:v>
                </c:pt>
                <c:pt idx="2">
                  <c:v>尚可</c:v>
                </c:pt>
                <c:pt idx="3">
                  <c:v>差</c:v>
                </c:pt>
                <c:pt idx="4">
                  <c:v>非常差</c:v>
                </c:pt>
              </c:strCache>
            </c:strRef>
          </c:cat>
          <c:val>
            <c:numRef>
              <c:f>圖表統計!$B$93:$F$93</c:f>
              <c:numCache>
                <c:formatCode>General</c:formatCode>
                <c:ptCount val="5"/>
                <c:pt idx="0">
                  <c:v>9</c:v>
                </c:pt>
                <c:pt idx="1">
                  <c:v>10</c:v>
                </c:pt>
                <c:pt idx="2">
                  <c:v>6</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66" l="0.70000000000000062" r="0.70000000000000062" t="0.75000000000000666"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圖表統計!$I$92:$M$92</c:f>
              <c:strCache>
                <c:ptCount val="5"/>
                <c:pt idx="0">
                  <c:v>非常滿意</c:v>
                </c:pt>
                <c:pt idx="1">
                  <c:v>滿意</c:v>
                </c:pt>
                <c:pt idx="2">
                  <c:v>尚可</c:v>
                </c:pt>
                <c:pt idx="3">
                  <c:v>差</c:v>
                </c:pt>
                <c:pt idx="4">
                  <c:v>非常差</c:v>
                </c:pt>
              </c:strCache>
            </c:strRef>
          </c:cat>
          <c:val>
            <c:numRef>
              <c:f>圖表統計!$I$93:$M$93</c:f>
              <c:numCache>
                <c:formatCode>General</c:formatCode>
                <c:ptCount val="5"/>
                <c:pt idx="0">
                  <c:v>8</c:v>
                </c:pt>
                <c:pt idx="1">
                  <c:v>6</c:v>
                </c:pt>
                <c:pt idx="2">
                  <c:v>9</c:v>
                </c:pt>
                <c:pt idx="3">
                  <c:v>1</c:v>
                </c:pt>
                <c:pt idx="4">
                  <c:v>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88" l="0.70000000000000062" r="0.70000000000000062" t="0.750000000000006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圖表統計!$B$114:$F$114</c:f>
              <c:strCache>
                <c:ptCount val="5"/>
                <c:pt idx="0">
                  <c:v>非常滿意</c:v>
                </c:pt>
                <c:pt idx="1">
                  <c:v>滿意</c:v>
                </c:pt>
                <c:pt idx="2">
                  <c:v>尚可</c:v>
                </c:pt>
                <c:pt idx="3">
                  <c:v>差</c:v>
                </c:pt>
                <c:pt idx="4">
                  <c:v>非常差</c:v>
                </c:pt>
              </c:strCache>
            </c:strRef>
          </c:cat>
          <c:val>
            <c:numRef>
              <c:f>圖表統計!$B$115:$F$115</c:f>
              <c:numCache>
                <c:formatCode>General</c:formatCode>
                <c:ptCount val="5"/>
                <c:pt idx="0">
                  <c:v>10</c:v>
                </c:pt>
                <c:pt idx="1">
                  <c:v>8</c:v>
                </c:pt>
                <c:pt idx="2">
                  <c:v>6</c:v>
                </c:pt>
                <c:pt idx="3">
                  <c:v>0</c:v>
                </c:pt>
                <c:pt idx="4">
                  <c:v>1</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88" l="0.70000000000000062" r="0.70000000000000062" t="0.75000000000000688"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圖表統計!$I$114:$M$114</c:f>
              <c:strCache>
                <c:ptCount val="5"/>
                <c:pt idx="0">
                  <c:v>非常滿意</c:v>
                </c:pt>
                <c:pt idx="1">
                  <c:v>滿意</c:v>
                </c:pt>
                <c:pt idx="2">
                  <c:v>尚可</c:v>
                </c:pt>
                <c:pt idx="3">
                  <c:v>差</c:v>
                </c:pt>
                <c:pt idx="4">
                  <c:v>非常差</c:v>
                </c:pt>
              </c:strCache>
            </c:strRef>
          </c:cat>
          <c:val>
            <c:numRef>
              <c:f>圖表統計!$I$115:$M$115</c:f>
              <c:numCache>
                <c:formatCode>General</c:formatCode>
                <c:ptCount val="5"/>
                <c:pt idx="0">
                  <c:v>7</c:v>
                </c:pt>
                <c:pt idx="1">
                  <c:v>4</c:v>
                </c:pt>
                <c:pt idx="2">
                  <c:v>12</c:v>
                </c:pt>
                <c:pt idx="3">
                  <c:v>2</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11" l="0.70000000000000062" r="0.70000000000000062" t="0.750000000000007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圖表統計!$B$132:$F$132</c:f>
              <c:strCache>
                <c:ptCount val="5"/>
                <c:pt idx="0">
                  <c:v>非常滿意</c:v>
                </c:pt>
                <c:pt idx="1">
                  <c:v>滿意</c:v>
                </c:pt>
                <c:pt idx="2">
                  <c:v>尚可</c:v>
                </c:pt>
                <c:pt idx="3">
                  <c:v>差</c:v>
                </c:pt>
                <c:pt idx="4">
                  <c:v>非常差</c:v>
                </c:pt>
              </c:strCache>
            </c:strRef>
          </c:cat>
          <c:val>
            <c:numRef>
              <c:f>圖表統計!$B$133:$F$133</c:f>
              <c:numCache>
                <c:formatCode>General</c:formatCode>
                <c:ptCount val="5"/>
                <c:pt idx="0">
                  <c:v>6</c:v>
                </c:pt>
                <c:pt idx="1">
                  <c:v>9</c:v>
                </c:pt>
                <c:pt idx="2">
                  <c:v>10</c:v>
                </c:pt>
                <c:pt idx="3">
                  <c:v>0</c:v>
                </c:pt>
                <c:pt idx="4">
                  <c:v>0</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11" l="0.70000000000000062" r="0.70000000000000062" t="0.7500000000000071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57150</xdr:rowOff>
    </xdr:from>
    <xdr:to>
      <xdr:col>5</xdr:col>
      <xdr:colOff>666750</xdr:colOff>
      <xdr:row>71</xdr:row>
      <xdr:rowOff>57150</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59</xdr:row>
      <xdr:rowOff>47625</xdr:rowOff>
    </xdr:from>
    <xdr:to>
      <xdr:col>12</xdr:col>
      <xdr:colOff>657224</xdr:colOff>
      <xdr:row>71</xdr:row>
      <xdr:rowOff>133350</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77</xdr:row>
      <xdr:rowOff>0</xdr:rowOff>
    </xdr:from>
    <xdr:to>
      <xdr:col>5</xdr:col>
      <xdr:colOff>666750</xdr:colOff>
      <xdr:row>89</xdr:row>
      <xdr:rowOff>0</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295275</xdr:colOff>
      <xdr:row>76</xdr:row>
      <xdr:rowOff>200025</xdr:rowOff>
    </xdr:from>
    <xdr:to>
      <xdr:col>12</xdr:col>
      <xdr:colOff>676274</xdr:colOff>
      <xdr:row>89</xdr:row>
      <xdr:rowOff>76200</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95</xdr:row>
      <xdr:rowOff>0</xdr:rowOff>
    </xdr:from>
    <xdr:to>
      <xdr:col>6</xdr:col>
      <xdr:colOff>0</xdr:colOff>
      <xdr:row>107</xdr:row>
      <xdr:rowOff>0</xdr:rowOff>
    </xdr:to>
    <xdr:graphicFrame macro="">
      <xdr:nvGraphicFramePr>
        <xdr:cNvPr id="6" name="圖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295275</xdr:colOff>
      <xdr:row>95</xdr:row>
      <xdr:rowOff>9525</xdr:rowOff>
    </xdr:from>
    <xdr:to>
      <xdr:col>12</xdr:col>
      <xdr:colOff>676274</xdr:colOff>
      <xdr:row>107</xdr:row>
      <xdr:rowOff>95250</xdr:rowOff>
    </xdr:to>
    <xdr:graphicFrame macro="">
      <xdr:nvGraphicFramePr>
        <xdr:cNvPr id="7" name="圖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117</xdr:row>
      <xdr:rowOff>9525</xdr:rowOff>
    </xdr:from>
    <xdr:to>
      <xdr:col>5</xdr:col>
      <xdr:colOff>666750</xdr:colOff>
      <xdr:row>129</xdr:row>
      <xdr:rowOff>9525</xdr:rowOff>
    </xdr:to>
    <xdr:graphicFrame macro="">
      <xdr:nvGraphicFramePr>
        <xdr:cNvPr id="8" name="圖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276225</xdr:colOff>
      <xdr:row>117</xdr:row>
      <xdr:rowOff>19050</xdr:rowOff>
    </xdr:from>
    <xdr:to>
      <xdr:col>12</xdr:col>
      <xdr:colOff>657224</xdr:colOff>
      <xdr:row>129</xdr:row>
      <xdr:rowOff>104775</xdr:rowOff>
    </xdr:to>
    <xdr:graphicFrame macro="">
      <xdr:nvGraphicFramePr>
        <xdr:cNvPr id="9" name="圖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135</xdr:row>
      <xdr:rowOff>9525</xdr:rowOff>
    </xdr:from>
    <xdr:to>
      <xdr:col>5</xdr:col>
      <xdr:colOff>666750</xdr:colOff>
      <xdr:row>147</xdr:row>
      <xdr:rowOff>9525</xdr:rowOff>
    </xdr:to>
    <xdr:graphicFrame macro="">
      <xdr:nvGraphicFramePr>
        <xdr:cNvPr id="10" name="圖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276225</xdr:colOff>
      <xdr:row>135</xdr:row>
      <xdr:rowOff>9525</xdr:rowOff>
    </xdr:from>
    <xdr:to>
      <xdr:col>12</xdr:col>
      <xdr:colOff>657224</xdr:colOff>
      <xdr:row>147</xdr:row>
      <xdr:rowOff>95250</xdr:rowOff>
    </xdr:to>
    <xdr:graphicFrame macro="">
      <xdr:nvGraphicFramePr>
        <xdr:cNvPr id="11" name="圖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153</xdr:row>
      <xdr:rowOff>9525</xdr:rowOff>
    </xdr:from>
    <xdr:to>
      <xdr:col>5</xdr:col>
      <xdr:colOff>666750</xdr:colOff>
      <xdr:row>165</xdr:row>
      <xdr:rowOff>9525</xdr:rowOff>
    </xdr:to>
    <xdr:graphicFrame macro="">
      <xdr:nvGraphicFramePr>
        <xdr:cNvPr id="12" name="圖表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295275</xdr:colOff>
      <xdr:row>153</xdr:row>
      <xdr:rowOff>38100</xdr:rowOff>
    </xdr:from>
    <xdr:to>
      <xdr:col>12</xdr:col>
      <xdr:colOff>676274</xdr:colOff>
      <xdr:row>165</xdr:row>
      <xdr:rowOff>123825</xdr:rowOff>
    </xdr:to>
    <xdr:graphicFrame macro="">
      <xdr:nvGraphicFramePr>
        <xdr:cNvPr id="13" name="圖表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175</xdr:row>
      <xdr:rowOff>38100</xdr:rowOff>
    </xdr:from>
    <xdr:to>
      <xdr:col>5</xdr:col>
      <xdr:colOff>666750</xdr:colOff>
      <xdr:row>187</xdr:row>
      <xdr:rowOff>38100</xdr:rowOff>
    </xdr:to>
    <xdr:graphicFrame macro="">
      <xdr:nvGraphicFramePr>
        <xdr:cNvPr id="14" name="圖表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276225</xdr:colOff>
      <xdr:row>175</xdr:row>
      <xdr:rowOff>38100</xdr:rowOff>
    </xdr:from>
    <xdr:to>
      <xdr:col>12</xdr:col>
      <xdr:colOff>657224</xdr:colOff>
      <xdr:row>187</xdr:row>
      <xdr:rowOff>123825</xdr:rowOff>
    </xdr:to>
    <xdr:graphicFrame macro="">
      <xdr:nvGraphicFramePr>
        <xdr:cNvPr id="15" name="圖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193</xdr:row>
      <xdr:rowOff>9525</xdr:rowOff>
    </xdr:from>
    <xdr:to>
      <xdr:col>5</xdr:col>
      <xdr:colOff>666750</xdr:colOff>
      <xdr:row>205</xdr:row>
      <xdr:rowOff>9525</xdr:rowOff>
    </xdr:to>
    <xdr:graphicFrame macro="">
      <xdr:nvGraphicFramePr>
        <xdr:cNvPr id="16" name="圖表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84839</xdr:colOff>
      <xdr:row>193</xdr:row>
      <xdr:rowOff>36550</xdr:rowOff>
    </xdr:from>
    <xdr:to>
      <xdr:col>12</xdr:col>
      <xdr:colOff>465838</xdr:colOff>
      <xdr:row>205</xdr:row>
      <xdr:rowOff>122275</xdr:rowOff>
    </xdr:to>
    <xdr:graphicFrame macro="">
      <xdr:nvGraphicFramePr>
        <xdr:cNvPr id="17" name="圖表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86" zoomScaleNormal="86" workbookViewId="0">
      <selection activeCell="L14" sqref="L14"/>
    </sheetView>
  </sheetViews>
  <sheetFormatPr defaultRowHeight="16.5" x14ac:dyDescent="0.25"/>
  <cols>
    <col min="3" max="3" width="10.25" customWidth="1"/>
    <col min="7" max="7" width="10.625" customWidth="1"/>
    <col min="8" max="8" width="12.125" customWidth="1"/>
    <col min="9" max="9" width="9" customWidth="1"/>
    <col min="10" max="10" width="10" customWidth="1"/>
    <col min="13" max="13" width="11.625" bestFit="1" customWidth="1"/>
  </cols>
  <sheetData>
    <row r="1" spans="1:13" ht="30.75" customHeight="1" x14ac:dyDescent="0.25">
      <c r="A1" s="34" t="s">
        <v>37</v>
      </c>
      <c r="B1" s="34"/>
      <c r="C1" s="34"/>
      <c r="D1" s="34"/>
      <c r="E1" s="34"/>
      <c r="F1" s="34"/>
      <c r="G1" s="34"/>
      <c r="H1" s="34"/>
      <c r="I1" s="34"/>
      <c r="J1" s="34"/>
      <c r="K1" s="1"/>
      <c r="L1" s="1"/>
    </row>
    <row r="3" spans="1:13" ht="19.5" customHeight="1" x14ac:dyDescent="0.25">
      <c r="A3" s="27" t="s">
        <v>38</v>
      </c>
      <c r="B3" s="27"/>
      <c r="C3" s="27"/>
      <c r="D3" s="27" t="s">
        <v>39</v>
      </c>
      <c r="E3" s="27"/>
      <c r="F3" s="27"/>
      <c r="G3" s="27" t="s">
        <v>27</v>
      </c>
      <c r="H3" s="27"/>
    </row>
    <row r="4" spans="1:13" ht="19.5" x14ac:dyDescent="0.25">
      <c r="A4" s="27" t="s">
        <v>40</v>
      </c>
      <c r="B4" s="27"/>
      <c r="C4" s="27"/>
      <c r="D4" s="27"/>
      <c r="E4" s="10"/>
      <c r="F4" s="10"/>
      <c r="G4" s="10"/>
      <c r="H4" s="10"/>
    </row>
    <row r="5" spans="1:13" ht="19.5" x14ac:dyDescent="0.25">
      <c r="A5" s="27" t="s">
        <v>41</v>
      </c>
      <c r="B5" s="27"/>
      <c r="C5" s="27"/>
      <c r="D5" s="10"/>
      <c r="E5" s="10"/>
      <c r="F5" s="10"/>
      <c r="G5" s="10"/>
      <c r="H5" s="10"/>
    </row>
    <row r="7" spans="1:13" x14ac:dyDescent="0.25">
      <c r="A7" s="35" t="s">
        <v>1</v>
      </c>
      <c r="B7" s="36"/>
      <c r="C7" s="7" t="s">
        <v>0</v>
      </c>
      <c r="D7" s="7" t="s">
        <v>2</v>
      </c>
      <c r="E7" s="7" t="s">
        <v>23</v>
      </c>
      <c r="F7" s="7" t="s">
        <v>3</v>
      </c>
      <c r="G7" s="7" t="s">
        <v>4</v>
      </c>
      <c r="H7" s="7" t="s">
        <v>5</v>
      </c>
      <c r="I7" s="36" t="s">
        <v>6</v>
      </c>
      <c r="J7" s="37"/>
      <c r="K7" s="22" t="s">
        <v>32</v>
      </c>
    </row>
    <row r="8" spans="1:13" x14ac:dyDescent="0.25">
      <c r="A8" s="29" t="s">
        <v>7</v>
      </c>
      <c r="B8" s="29"/>
      <c r="C8" s="9">
        <v>5</v>
      </c>
      <c r="D8" s="12">
        <v>8</v>
      </c>
      <c r="E8" s="12">
        <v>10</v>
      </c>
      <c r="F8" s="12">
        <v>1</v>
      </c>
      <c r="G8" s="12">
        <v>0</v>
      </c>
      <c r="H8" s="21">
        <f>(SUM(C8:E8)/SUM(C8:G8))*100</f>
        <v>95.833333333333343</v>
      </c>
      <c r="I8" s="32">
        <f>100-H8</f>
        <v>4.1666666666666572</v>
      </c>
      <c r="J8" s="33"/>
      <c r="K8" s="23">
        <f>SUM(C8:G8)</f>
        <v>24</v>
      </c>
    </row>
    <row r="9" spans="1:13" x14ac:dyDescent="0.25">
      <c r="A9" s="29" t="s">
        <v>8</v>
      </c>
      <c r="B9" s="29"/>
      <c r="C9" s="9">
        <v>9</v>
      </c>
      <c r="D9" s="12">
        <v>9</v>
      </c>
      <c r="E9" s="12">
        <v>6</v>
      </c>
      <c r="F9" s="12">
        <v>1</v>
      </c>
      <c r="G9" s="12">
        <v>0</v>
      </c>
      <c r="H9" s="21">
        <f t="shared" ref="H9:H21" si="0">(SUM(C9:E9)/SUM(C9:G9))*100</f>
        <v>96</v>
      </c>
      <c r="I9" s="32">
        <f t="shared" ref="I9:I21" si="1">100-H9</f>
        <v>4</v>
      </c>
      <c r="J9" s="33"/>
      <c r="K9" s="23">
        <f t="shared" ref="K9:K23" si="2">SUM(C9:G9)</f>
        <v>25</v>
      </c>
      <c r="M9" s="24" t="s">
        <v>33</v>
      </c>
    </row>
    <row r="10" spans="1:13" x14ac:dyDescent="0.25">
      <c r="A10" s="29" t="s">
        <v>9</v>
      </c>
      <c r="B10" s="29"/>
      <c r="C10" s="9">
        <v>10</v>
      </c>
      <c r="D10" s="12">
        <v>11</v>
      </c>
      <c r="E10" s="12">
        <v>4</v>
      </c>
      <c r="F10" s="12">
        <v>0</v>
      </c>
      <c r="G10" s="12">
        <v>0</v>
      </c>
      <c r="H10" s="21">
        <f t="shared" si="0"/>
        <v>100</v>
      </c>
      <c r="I10" s="32">
        <f t="shared" si="1"/>
        <v>0</v>
      </c>
      <c r="J10" s="33"/>
      <c r="K10" s="23">
        <f t="shared" si="2"/>
        <v>25</v>
      </c>
      <c r="M10" s="25"/>
    </row>
    <row r="11" spans="1:13" x14ac:dyDescent="0.25">
      <c r="A11" s="29" t="s">
        <v>10</v>
      </c>
      <c r="B11" s="29"/>
      <c r="C11" s="9">
        <v>7</v>
      </c>
      <c r="D11" s="12">
        <v>9</v>
      </c>
      <c r="E11" s="12">
        <v>8</v>
      </c>
      <c r="F11" s="12">
        <v>1</v>
      </c>
      <c r="G11" s="12">
        <v>0</v>
      </c>
      <c r="H11" s="21">
        <f t="shared" si="0"/>
        <v>96</v>
      </c>
      <c r="I11" s="32">
        <f t="shared" si="1"/>
        <v>4</v>
      </c>
      <c r="J11" s="33"/>
      <c r="K11" s="23">
        <f t="shared" si="2"/>
        <v>25</v>
      </c>
      <c r="M11" s="25"/>
    </row>
    <row r="12" spans="1:13" x14ac:dyDescent="0.25">
      <c r="A12" s="29" t="s">
        <v>11</v>
      </c>
      <c r="B12" s="29"/>
      <c r="C12" s="9">
        <v>9</v>
      </c>
      <c r="D12" s="12">
        <v>10</v>
      </c>
      <c r="E12" s="12">
        <v>6</v>
      </c>
      <c r="F12" s="12">
        <v>0</v>
      </c>
      <c r="G12" s="12">
        <v>0</v>
      </c>
      <c r="H12" s="21">
        <f t="shared" si="0"/>
        <v>100</v>
      </c>
      <c r="I12" s="32">
        <f t="shared" si="1"/>
        <v>0</v>
      </c>
      <c r="J12" s="33"/>
      <c r="K12" s="23">
        <f t="shared" si="2"/>
        <v>25</v>
      </c>
      <c r="M12" s="25"/>
    </row>
    <row r="13" spans="1:13" x14ac:dyDescent="0.25">
      <c r="A13" s="29" t="s">
        <v>12</v>
      </c>
      <c r="B13" s="29"/>
      <c r="C13" s="9">
        <v>8</v>
      </c>
      <c r="D13" s="12">
        <v>6</v>
      </c>
      <c r="E13" s="12">
        <v>9</v>
      </c>
      <c r="F13" s="12">
        <v>1</v>
      </c>
      <c r="G13" s="12">
        <v>1</v>
      </c>
      <c r="H13" s="21">
        <f t="shared" si="0"/>
        <v>92</v>
      </c>
      <c r="I13" s="32">
        <f t="shared" si="1"/>
        <v>8</v>
      </c>
      <c r="J13" s="33"/>
      <c r="K13" s="23">
        <f t="shared" si="2"/>
        <v>25</v>
      </c>
      <c r="M13" s="25"/>
    </row>
    <row r="14" spans="1:13" x14ac:dyDescent="0.25">
      <c r="A14" s="29" t="s">
        <v>13</v>
      </c>
      <c r="B14" s="29"/>
      <c r="C14" s="9">
        <v>10</v>
      </c>
      <c r="D14" s="12">
        <v>8</v>
      </c>
      <c r="E14" s="12">
        <v>6</v>
      </c>
      <c r="F14" s="12">
        <v>0</v>
      </c>
      <c r="G14" s="12">
        <v>1</v>
      </c>
      <c r="H14" s="21">
        <f t="shared" si="0"/>
        <v>96</v>
      </c>
      <c r="I14" s="32">
        <f t="shared" si="1"/>
        <v>4</v>
      </c>
      <c r="J14" s="33"/>
      <c r="K14" s="23">
        <f t="shared" si="2"/>
        <v>25</v>
      </c>
      <c r="M14" s="25"/>
    </row>
    <row r="15" spans="1:13" x14ac:dyDescent="0.25">
      <c r="A15" s="29" t="s">
        <v>14</v>
      </c>
      <c r="B15" s="29"/>
      <c r="C15" s="9">
        <v>7</v>
      </c>
      <c r="D15" s="12">
        <v>4</v>
      </c>
      <c r="E15" s="12">
        <v>12</v>
      </c>
      <c r="F15" s="12">
        <v>2</v>
      </c>
      <c r="G15" s="12">
        <v>0</v>
      </c>
      <c r="H15" s="21">
        <f t="shared" si="0"/>
        <v>92</v>
      </c>
      <c r="I15" s="32">
        <f t="shared" si="1"/>
        <v>8</v>
      </c>
      <c r="J15" s="33"/>
      <c r="K15" s="23">
        <f t="shared" si="2"/>
        <v>25</v>
      </c>
      <c r="M15" s="25" t="s">
        <v>34</v>
      </c>
    </row>
    <row r="16" spans="1:13" x14ac:dyDescent="0.25">
      <c r="A16" s="29" t="s">
        <v>15</v>
      </c>
      <c r="B16" s="29"/>
      <c r="C16" s="9">
        <v>6</v>
      </c>
      <c r="D16" s="12">
        <v>9</v>
      </c>
      <c r="E16" s="12">
        <v>10</v>
      </c>
      <c r="F16" s="12">
        <v>0</v>
      </c>
      <c r="G16" s="12">
        <v>0</v>
      </c>
      <c r="H16" s="21">
        <f t="shared" si="0"/>
        <v>100</v>
      </c>
      <c r="I16" s="32">
        <f t="shared" si="1"/>
        <v>0</v>
      </c>
      <c r="J16" s="33"/>
      <c r="K16" s="23">
        <f t="shared" si="2"/>
        <v>25</v>
      </c>
      <c r="M16" s="25"/>
    </row>
    <row r="17" spans="1:13" x14ac:dyDescent="0.25">
      <c r="A17" s="29" t="s">
        <v>16</v>
      </c>
      <c r="B17" s="29"/>
      <c r="C17" s="9">
        <v>6</v>
      </c>
      <c r="D17" s="12">
        <v>7</v>
      </c>
      <c r="E17" s="12">
        <v>9</v>
      </c>
      <c r="F17" s="12">
        <v>3</v>
      </c>
      <c r="G17" s="12">
        <v>0</v>
      </c>
      <c r="H17" s="21">
        <f t="shared" si="0"/>
        <v>88</v>
      </c>
      <c r="I17" s="32">
        <f t="shared" si="1"/>
        <v>12</v>
      </c>
      <c r="J17" s="33"/>
      <c r="K17" s="23">
        <f t="shared" si="2"/>
        <v>25</v>
      </c>
      <c r="M17" s="25"/>
    </row>
    <row r="18" spans="1:13" x14ac:dyDescent="0.25">
      <c r="A18" s="29" t="s">
        <v>17</v>
      </c>
      <c r="B18" s="29"/>
      <c r="C18" s="9">
        <v>12</v>
      </c>
      <c r="D18" s="12">
        <v>8</v>
      </c>
      <c r="E18" s="12">
        <v>5</v>
      </c>
      <c r="F18" s="12">
        <v>0</v>
      </c>
      <c r="G18" s="12">
        <v>0</v>
      </c>
      <c r="H18" s="21">
        <f t="shared" si="0"/>
        <v>100</v>
      </c>
      <c r="I18" s="32">
        <f t="shared" si="1"/>
        <v>0</v>
      </c>
      <c r="J18" s="33"/>
      <c r="K18" s="23">
        <f t="shared" si="2"/>
        <v>25</v>
      </c>
      <c r="M18" s="25"/>
    </row>
    <row r="19" spans="1:13" x14ac:dyDescent="0.25">
      <c r="A19" s="29" t="s">
        <v>18</v>
      </c>
      <c r="B19" s="29"/>
      <c r="C19" s="9">
        <v>5</v>
      </c>
      <c r="D19" s="12">
        <v>10</v>
      </c>
      <c r="E19" s="12">
        <v>8</v>
      </c>
      <c r="F19" s="12">
        <v>2</v>
      </c>
      <c r="G19" s="12">
        <v>0</v>
      </c>
      <c r="H19" s="21">
        <f t="shared" si="0"/>
        <v>92</v>
      </c>
      <c r="I19" s="32">
        <f t="shared" si="1"/>
        <v>8</v>
      </c>
      <c r="J19" s="33"/>
      <c r="K19" s="23">
        <f t="shared" si="2"/>
        <v>25</v>
      </c>
      <c r="M19" s="25"/>
    </row>
    <row r="20" spans="1:13" x14ac:dyDescent="0.25">
      <c r="A20" s="29" t="s">
        <v>19</v>
      </c>
      <c r="B20" s="29"/>
      <c r="C20" s="9">
        <v>12</v>
      </c>
      <c r="D20" s="12">
        <v>9</v>
      </c>
      <c r="E20" s="12">
        <v>4</v>
      </c>
      <c r="F20" s="12">
        <v>0</v>
      </c>
      <c r="G20" s="12">
        <v>0</v>
      </c>
      <c r="H20" s="21">
        <f t="shared" si="0"/>
        <v>100</v>
      </c>
      <c r="I20" s="32">
        <f t="shared" si="1"/>
        <v>0</v>
      </c>
      <c r="J20" s="33"/>
      <c r="K20" s="23">
        <f t="shared" si="2"/>
        <v>25</v>
      </c>
      <c r="M20" s="25"/>
    </row>
    <row r="21" spans="1:13" x14ac:dyDescent="0.25">
      <c r="A21" s="29" t="s">
        <v>20</v>
      </c>
      <c r="B21" s="29"/>
      <c r="C21" s="18">
        <v>15</v>
      </c>
      <c r="D21" s="19">
        <v>7</v>
      </c>
      <c r="E21" s="19">
        <v>3</v>
      </c>
      <c r="F21" s="19">
        <v>0</v>
      </c>
      <c r="G21" s="12">
        <v>0</v>
      </c>
      <c r="H21" s="21">
        <f t="shared" si="0"/>
        <v>100</v>
      </c>
      <c r="I21" s="32">
        <f t="shared" si="1"/>
        <v>0</v>
      </c>
      <c r="J21" s="33"/>
      <c r="K21" s="23">
        <f t="shared" si="2"/>
        <v>25</v>
      </c>
      <c r="M21" s="25"/>
    </row>
    <row r="22" spans="1:13" x14ac:dyDescent="0.25">
      <c r="A22" s="29" t="s">
        <v>21</v>
      </c>
      <c r="B22" s="29"/>
      <c r="C22" s="15">
        <f>ROUNDUP(SUM(C21,C20,C19,C18,C17,C16,C15,C13,C11,C9)/10,0)</f>
        <v>9</v>
      </c>
      <c r="D22" s="15">
        <f t="shared" ref="D22:G22" si="3">ROUNDUP(SUM(D21,D20,D19,D18,D17,D16,D15,D13,D11,D9)/10,0)</f>
        <v>8</v>
      </c>
      <c r="E22" s="15">
        <f t="shared" si="3"/>
        <v>8</v>
      </c>
      <c r="F22" s="15">
        <f t="shared" si="3"/>
        <v>1</v>
      </c>
      <c r="G22" s="15">
        <f t="shared" si="3"/>
        <v>1</v>
      </c>
      <c r="H22" s="26">
        <f>(SUM(C22:E22)/SUM(C22:G22))*100</f>
        <v>92.592592592592595</v>
      </c>
      <c r="I22" s="32">
        <f>100-H22</f>
        <v>7.4074074074074048</v>
      </c>
      <c r="J22" s="33"/>
      <c r="K22" s="23">
        <f t="shared" si="2"/>
        <v>27</v>
      </c>
      <c r="M22" s="25"/>
    </row>
    <row r="23" spans="1:13" x14ac:dyDescent="0.25">
      <c r="A23" s="29" t="s">
        <v>22</v>
      </c>
      <c r="B23" s="29"/>
      <c r="C23" s="15">
        <f>ROUNDUP(SUM(C21,C20,C19,C18,C17,C16,C15,C13,C11,C9)/10,0)</f>
        <v>9</v>
      </c>
      <c r="D23" s="15">
        <f t="shared" ref="D23:G23" si="4">ROUNDUP(SUM(D21,D20,D19,D18,D17,D16,D15,D13,D11,D9)/10,0)</f>
        <v>8</v>
      </c>
      <c r="E23" s="15">
        <f t="shared" si="4"/>
        <v>8</v>
      </c>
      <c r="F23" s="15">
        <f t="shared" si="4"/>
        <v>1</v>
      </c>
      <c r="G23" s="15">
        <f t="shared" si="4"/>
        <v>1</v>
      </c>
      <c r="H23" s="26">
        <f>(SUM(C23:E23)/SUM(C23:G23))*100</f>
        <v>92.592592592592595</v>
      </c>
      <c r="I23" s="32">
        <f>100-H23</f>
        <v>7.4074074074074048</v>
      </c>
      <c r="J23" s="33"/>
      <c r="K23" s="23">
        <f t="shared" si="2"/>
        <v>27</v>
      </c>
      <c r="M23" s="25" t="s">
        <v>35</v>
      </c>
    </row>
    <row r="26" spans="1:13" ht="19.5" x14ac:dyDescent="0.25">
      <c r="A26" s="27" t="s">
        <v>24</v>
      </c>
      <c r="B26" s="27"/>
      <c r="C26" s="27"/>
      <c r="D26" s="27"/>
      <c r="E26" s="27"/>
      <c r="F26" s="27"/>
      <c r="G26" s="11"/>
      <c r="H26" s="2"/>
      <c r="I26" s="2"/>
    </row>
    <row r="27" spans="1:13" ht="19.5" x14ac:dyDescent="0.25">
      <c r="A27" s="20" t="s">
        <v>43</v>
      </c>
      <c r="B27" s="14"/>
      <c r="C27" s="14"/>
      <c r="D27" s="14"/>
      <c r="E27" s="14"/>
      <c r="F27" s="14"/>
      <c r="G27" s="16" t="s">
        <v>30</v>
      </c>
      <c r="H27" s="14"/>
      <c r="I27" s="14"/>
    </row>
    <row r="28" spans="1:13" ht="19.5" x14ac:dyDescent="0.25">
      <c r="A28" s="30" t="s">
        <v>42</v>
      </c>
      <c r="B28" s="31"/>
      <c r="C28" s="31"/>
      <c r="D28" s="31"/>
      <c r="E28" s="31"/>
      <c r="F28" s="10"/>
      <c r="G28" s="17" t="s">
        <v>31</v>
      </c>
    </row>
    <row r="29" spans="1:13" ht="19.5" x14ac:dyDescent="0.25">
      <c r="A29" s="10"/>
      <c r="B29" s="10"/>
      <c r="C29" s="10"/>
      <c r="D29" s="10"/>
      <c r="E29" s="10"/>
      <c r="F29" s="10"/>
      <c r="G29" s="10"/>
    </row>
    <row r="30" spans="1:13" ht="19.5" x14ac:dyDescent="0.25">
      <c r="A30" s="10"/>
      <c r="B30" s="10"/>
      <c r="C30" s="10"/>
      <c r="D30" s="10"/>
      <c r="E30" s="10"/>
      <c r="F30" s="10"/>
      <c r="G30" s="10"/>
    </row>
    <row r="31" spans="1:13" ht="19.5" x14ac:dyDescent="0.25">
      <c r="A31" s="27" t="s">
        <v>29</v>
      </c>
      <c r="B31" s="27"/>
      <c r="C31" s="27"/>
      <c r="D31" s="27"/>
      <c r="E31" s="27"/>
      <c r="F31" s="27"/>
      <c r="G31" s="11"/>
      <c r="H31" s="2"/>
      <c r="I31" s="2"/>
    </row>
    <row r="32" spans="1:13" ht="19.5" customHeight="1" x14ac:dyDescent="0.25">
      <c r="A32" s="28" t="s">
        <v>36</v>
      </c>
      <c r="B32" s="28"/>
      <c r="C32" s="28"/>
      <c r="D32" s="28"/>
      <c r="E32" s="28"/>
      <c r="F32" s="28"/>
      <c r="G32" s="28"/>
      <c r="H32" s="28"/>
      <c r="I32" s="28"/>
      <c r="J32" s="28"/>
    </row>
    <row r="33" spans="1:10" ht="19.5" customHeight="1" x14ac:dyDescent="0.25">
      <c r="A33" s="28"/>
      <c r="B33" s="28"/>
      <c r="C33" s="28"/>
      <c r="D33" s="28"/>
      <c r="E33" s="28"/>
      <c r="F33" s="28"/>
      <c r="G33" s="28"/>
      <c r="H33" s="28"/>
      <c r="I33" s="28"/>
      <c r="J33" s="28"/>
    </row>
    <row r="34" spans="1:10" ht="19.5" customHeight="1" x14ac:dyDescent="0.25">
      <c r="A34" s="28"/>
      <c r="B34" s="28"/>
      <c r="C34" s="28"/>
      <c r="D34" s="28"/>
      <c r="E34" s="28"/>
      <c r="F34" s="28"/>
      <c r="G34" s="28"/>
      <c r="H34" s="28"/>
      <c r="I34" s="28"/>
      <c r="J34" s="28"/>
    </row>
    <row r="35" spans="1:10" ht="19.5" customHeight="1" x14ac:dyDescent="0.25">
      <c r="A35" s="10"/>
      <c r="B35" s="10"/>
      <c r="C35" s="10"/>
      <c r="D35" s="10"/>
      <c r="E35" s="10"/>
      <c r="F35" s="10"/>
      <c r="G35" s="10"/>
    </row>
    <row r="36" spans="1:10" ht="19.5" customHeight="1" x14ac:dyDescent="0.25">
      <c r="A36" s="10"/>
      <c r="B36" s="10"/>
      <c r="C36" s="10"/>
      <c r="D36" s="10"/>
      <c r="E36" s="10"/>
      <c r="F36" s="10"/>
      <c r="G36" s="10"/>
    </row>
    <row r="37" spans="1:10" ht="19.5" customHeight="1" x14ac:dyDescent="0.25">
      <c r="A37" s="27" t="s">
        <v>28</v>
      </c>
      <c r="B37" s="27"/>
      <c r="C37" s="27"/>
      <c r="D37" s="27"/>
      <c r="E37" s="27"/>
      <c r="F37" s="10"/>
      <c r="G37" s="10"/>
    </row>
    <row r="38" spans="1:10" ht="19.5" customHeight="1" x14ac:dyDescent="0.25">
      <c r="A38" s="28" t="s">
        <v>44</v>
      </c>
      <c r="B38" s="28"/>
      <c r="C38" s="28"/>
      <c r="D38" s="28"/>
      <c r="E38" s="28"/>
      <c r="F38" s="28"/>
      <c r="G38" s="28"/>
      <c r="H38" s="28"/>
      <c r="I38" s="28"/>
      <c r="J38" s="28"/>
    </row>
    <row r="39" spans="1:10" ht="19.5" customHeight="1" x14ac:dyDescent="0.25">
      <c r="A39" s="28"/>
      <c r="B39" s="28"/>
      <c r="C39" s="28"/>
      <c r="D39" s="28"/>
      <c r="E39" s="28"/>
      <c r="F39" s="28"/>
      <c r="G39" s="28"/>
      <c r="H39" s="28"/>
      <c r="I39" s="28"/>
      <c r="J39" s="28"/>
    </row>
    <row r="40" spans="1:10" ht="19.5" customHeight="1" x14ac:dyDescent="0.25">
      <c r="A40" s="28"/>
      <c r="B40" s="28"/>
      <c r="C40" s="28"/>
      <c r="D40" s="28"/>
      <c r="E40" s="28"/>
      <c r="F40" s="28"/>
      <c r="G40" s="28"/>
      <c r="H40" s="28"/>
      <c r="I40" s="28"/>
      <c r="J40" s="28"/>
    </row>
    <row r="41" spans="1:10" ht="19.5" customHeight="1" x14ac:dyDescent="0.25">
      <c r="A41" s="28"/>
      <c r="B41" s="28"/>
      <c r="C41" s="28"/>
      <c r="D41" s="28"/>
      <c r="E41" s="28"/>
      <c r="F41" s="28"/>
      <c r="G41" s="28"/>
      <c r="H41" s="28"/>
      <c r="I41" s="28"/>
      <c r="J41" s="28"/>
    </row>
    <row r="42" spans="1:10" ht="19.5" customHeight="1" x14ac:dyDescent="0.25">
      <c r="A42" s="28"/>
      <c r="B42" s="28"/>
      <c r="C42" s="28"/>
      <c r="D42" s="28"/>
      <c r="E42" s="28"/>
      <c r="F42" s="28"/>
      <c r="G42" s="28"/>
      <c r="H42" s="28"/>
      <c r="I42" s="28"/>
      <c r="J42" s="28"/>
    </row>
    <row r="43" spans="1:10" ht="19.5" customHeight="1" x14ac:dyDescent="0.25">
      <c r="A43" s="28"/>
      <c r="B43" s="28"/>
      <c r="C43" s="28"/>
      <c r="D43" s="28"/>
      <c r="E43" s="28"/>
      <c r="F43" s="28"/>
      <c r="G43" s="28"/>
      <c r="H43" s="28"/>
      <c r="I43" s="28"/>
      <c r="J43" s="28"/>
    </row>
    <row r="44" spans="1:10" ht="19.5" customHeight="1" x14ac:dyDescent="0.25">
      <c r="A44" s="28"/>
      <c r="B44" s="28"/>
      <c r="C44" s="28"/>
      <c r="D44" s="28"/>
      <c r="E44" s="28"/>
      <c r="F44" s="28"/>
      <c r="G44" s="28"/>
      <c r="H44" s="28"/>
      <c r="I44" s="28"/>
      <c r="J44" s="28"/>
    </row>
    <row r="45" spans="1:10" ht="16.5" customHeight="1" x14ac:dyDescent="0.25">
      <c r="A45" s="28"/>
      <c r="B45" s="28"/>
      <c r="C45" s="28"/>
      <c r="D45" s="28"/>
      <c r="E45" s="28"/>
      <c r="F45" s="28"/>
      <c r="G45" s="28"/>
      <c r="H45" s="28"/>
      <c r="I45" s="28"/>
      <c r="J45" s="28"/>
    </row>
    <row r="46" spans="1:10" ht="16.5" customHeight="1" x14ac:dyDescent="0.25">
      <c r="A46" s="28"/>
      <c r="B46" s="28"/>
      <c r="C46" s="28"/>
      <c r="D46" s="28"/>
      <c r="E46" s="28"/>
      <c r="F46" s="28"/>
      <c r="G46" s="28"/>
      <c r="H46" s="28"/>
      <c r="I46" s="28"/>
      <c r="J46" s="28"/>
    </row>
    <row r="47" spans="1:10" ht="16.5" customHeight="1" x14ac:dyDescent="0.25">
      <c r="A47" s="28"/>
      <c r="B47" s="28"/>
      <c r="C47" s="28"/>
      <c r="D47" s="28"/>
      <c r="E47" s="28"/>
      <c r="F47" s="28"/>
      <c r="G47" s="28"/>
      <c r="H47" s="28"/>
      <c r="I47" s="28"/>
      <c r="J47" s="28"/>
    </row>
    <row r="48" spans="1:10" ht="16.5" customHeight="1" x14ac:dyDescent="0.25">
      <c r="A48" s="28"/>
      <c r="B48" s="28"/>
      <c r="C48" s="28"/>
      <c r="D48" s="28"/>
      <c r="E48" s="28"/>
      <c r="F48" s="28"/>
      <c r="G48" s="28"/>
      <c r="H48" s="28"/>
      <c r="I48" s="28"/>
      <c r="J48" s="28"/>
    </row>
    <row r="49" spans="1:13" ht="16.5" customHeight="1" x14ac:dyDescent="0.25">
      <c r="A49" s="28"/>
      <c r="B49" s="28"/>
      <c r="C49" s="28"/>
      <c r="D49" s="28"/>
      <c r="E49" s="28"/>
      <c r="F49" s="28"/>
      <c r="G49" s="28"/>
      <c r="H49" s="28"/>
      <c r="I49" s="28"/>
      <c r="J49" s="28"/>
    </row>
    <row r="50" spans="1:13" ht="16.5" customHeight="1" x14ac:dyDescent="0.25">
      <c r="A50" s="28"/>
      <c r="B50" s="28"/>
      <c r="C50" s="28"/>
      <c r="D50" s="28"/>
      <c r="E50" s="28"/>
      <c r="F50" s="28"/>
      <c r="G50" s="28"/>
      <c r="H50" s="28"/>
      <c r="I50" s="28"/>
      <c r="J50" s="28"/>
    </row>
    <row r="51" spans="1:13" ht="16.5" customHeight="1" x14ac:dyDescent="0.25">
      <c r="A51" s="28"/>
      <c r="B51" s="28"/>
      <c r="C51" s="28"/>
      <c r="D51" s="28"/>
      <c r="E51" s="28"/>
      <c r="F51" s="28"/>
      <c r="G51" s="28"/>
      <c r="H51" s="28"/>
      <c r="I51" s="28"/>
      <c r="J51" s="28"/>
    </row>
    <row r="52" spans="1:13" ht="16.5" customHeight="1" x14ac:dyDescent="0.25">
      <c r="A52" s="28"/>
      <c r="B52" s="28"/>
      <c r="C52" s="28"/>
      <c r="D52" s="28"/>
      <c r="E52" s="28"/>
      <c r="F52" s="28"/>
      <c r="G52" s="28"/>
      <c r="H52" s="28"/>
      <c r="I52" s="28"/>
      <c r="J52" s="28"/>
    </row>
    <row r="53" spans="1:13" ht="16.5" customHeight="1" x14ac:dyDescent="0.25">
      <c r="A53" s="28"/>
      <c r="B53" s="28"/>
      <c r="C53" s="28"/>
      <c r="D53" s="28"/>
      <c r="E53" s="28"/>
      <c r="F53" s="28"/>
      <c r="G53" s="28"/>
      <c r="H53" s="28"/>
      <c r="I53" s="28"/>
      <c r="J53" s="28"/>
    </row>
    <row r="55" spans="1:13" ht="20.25" x14ac:dyDescent="0.25">
      <c r="A55" s="38" t="s">
        <v>7</v>
      </c>
      <c r="B55" s="38"/>
      <c r="C55" s="38"/>
      <c r="D55" s="38"/>
      <c r="E55" s="38"/>
      <c r="F55" s="38"/>
      <c r="H55" s="39" t="s">
        <v>8</v>
      </c>
      <c r="I55" s="39"/>
      <c r="J55" s="39"/>
      <c r="K55" s="39"/>
      <c r="L55" s="39"/>
      <c r="M55" s="39"/>
    </row>
    <row r="56" spans="1:13" x14ac:dyDescent="0.25">
      <c r="A56" s="3"/>
      <c r="B56" s="6" t="s">
        <v>0</v>
      </c>
      <c r="C56" s="6" t="s">
        <v>2</v>
      </c>
      <c r="D56" s="6" t="s">
        <v>23</v>
      </c>
      <c r="E56" s="6" t="s">
        <v>3</v>
      </c>
      <c r="F56" s="6" t="s">
        <v>4</v>
      </c>
      <c r="H56" s="3"/>
      <c r="I56" s="6" t="s">
        <v>0</v>
      </c>
      <c r="J56" s="6" t="s">
        <v>2</v>
      </c>
      <c r="K56" s="6" t="s">
        <v>23</v>
      </c>
      <c r="L56" s="6" t="s">
        <v>3</v>
      </c>
      <c r="M56" s="6" t="s">
        <v>4</v>
      </c>
    </row>
    <row r="57" spans="1:13" x14ac:dyDescent="0.25">
      <c r="A57" s="4" t="s">
        <v>25</v>
      </c>
      <c r="B57" s="8">
        <f>圖表統計!C8</f>
        <v>5</v>
      </c>
      <c r="C57" s="8">
        <f>圖表統計!D8</f>
        <v>8</v>
      </c>
      <c r="D57" s="8">
        <f>圖表統計!E8</f>
        <v>10</v>
      </c>
      <c r="E57" s="8">
        <f>圖表統計!F8</f>
        <v>1</v>
      </c>
      <c r="F57" s="8">
        <f>圖表統計!G8</f>
        <v>0</v>
      </c>
      <c r="H57" s="4" t="s">
        <v>25</v>
      </c>
      <c r="I57" s="8">
        <f>圖表統計!C9</f>
        <v>9</v>
      </c>
      <c r="J57" s="8">
        <f>圖表統計!D9</f>
        <v>9</v>
      </c>
      <c r="K57" s="8">
        <f>圖表統計!E9</f>
        <v>6</v>
      </c>
      <c r="L57" s="8">
        <f>圖表統計!F9</f>
        <v>1</v>
      </c>
      <c r="M57" s="8">
        <f>圖表統計!G9</f>
        <v>0</v>
      </c>
    </row>
    <row r="58" spans="1:13" x14ac:dyDescent="0.25">
      <c r="A58" s="5" t="s">
        <v>26</v>
      </c>
      <c r="B58" s="13">
        <f>B57/K8</f>
        <v>0.20833333333333334</v>
      </c>
      <c r="C58" s="13">
        <f>C57/K8</f>
        <v>0.33333333333333331</v>
      </c>
      <c r="D58" s="13">
        <f>D57/K8</f>
        <v>0.41666666666666669</v>
      </c>
      <c r="E58" s="13">
        <f>E57/K8</f>
        <v>4.1666666666666664E-2</v>
      </c>
      <c r="F58" s="13">
        <f>F57/K8</f>
        <v>0</v>
      </c>
      <c r="H58" s="5" t="s">
        <v>26</v>
      </c>
      <c r="I58" s="13">
        <f>ROUNDUP(I57/K8,2)</f>
        <v>0.38</v>
      </c>
      <c r="J58" s="13">
        <f>ROUND(J57/K8,2)</f>
        <v>0.38</v>
      </c>
      <c r="K58" s="13">
        <f>ROUND(K57/K8,2)</f>
        <v>0.25</v>
      </c>
      <c r="L58" s="13">
        <f>ROUND(L57/K8,2)</f>
        <v>0.04</v>
      </c>
      <c r="M58" s="13">
        <f>ROUND(M57/K8,2)</f>
        <v>0</v>
      </c>
    </row>
    <row r="73" spans="1:13" ht="20.25" x14ac:dyDescent="0.25">
      <c r="A73" s="38" t="s">
        <v>9</v>
      </c>
      <c r="B73" s="38"/>
      <c r="C73" s="38"/>
      <c r="D73" s="38"/>
      <c r="E73" s="38"/>
      <c r="F73" s="38"/>
      <c r="H73" s="39" t="s">
        <v>10</v>
      </c>
      <c r="I73" s="39"/>
      <c r="J73" s="39"/>
      <c r="K73" s="39"/>
      <c r="L73" s="39"/>
      <c r="M73" s="39"/>
    </row>
    <row r="74" spans="1:13" x14ac:dyDescent="0.25">
      <c r="A74" s="3"/>
      <c r="B74" s="6" t="s">
        <v>0</v>
      </c>
      <c r="C74" s="6" t="s">
        <v>2</v>
      </c>
      <c r="D74" s="6" t="s">
        <v>23</v>
      </c>
      <c r="E74" s="6" t="s">
        <v>3</v>
      </c>
      <c r="F74" s="6" t="s">
        <v>4</v>
      </c>
      <c r="H74" s="3"/>
      <c r="I74" s="6" t="s">
        <v>0</v>
      </c>
      <c r="J74" s="6" t="s">
        <v>2</v>
      </c>
      <c r="K74" s="6" t="s">
        <v>23</v>
      </c>
      <c r="L74" s="6" t="s">
        <v>3</v>
      </c>
      <c r="M74" s="6" t="s">
        <v>4</v>
      </c>
    </row>
    <row r="75" spans="1:13" x14ac:dyDescent="0.25">
      <c r="A75" s="4" t="s">
        <v>25</v>
      </c>
      <c r="B75" s="8">
        <f>圖表統計!C10</f>
        <v>10</v>
      </c>
      <c r="C75" s="8">
        <f>圖表統計!D10</f>
        <v>11</v>
      </c>
      <c r="D75" s="8">
        <f>圖表統計!E10</f>
        <v>4</v>
      </c>
      <c r="E75" s="8">
        <f>圖表統計!F10</f>
        <v>0</v>
      </c>
      <c r="F75" s="8">
        <f>圖表統計!G10</f>
        <v>0</v>
      </c>
      <c r="H75" s="4" t="s">
        <v>25</v>
      </c>
      <c r="I75" s="8">
        <f>圖表統計!C11</f>
        <v>7</v>
      </c>
      <c r="J75" s="8">
        <f>圖表統計!D11</f>
        <v>9</v>
      </c>
      <c r="K75" s="8">
        <f>圖表統計!E11</f>
        <v>8</v>
      </c>
      <c r="L75" s="8">
        <f>圖表統計!F11</f>
        <v>1</v>
      </c>
      <c r="M75" s="8">
        <f>圖表統計!G11</f>
        <v>0</v>
      </c>
    </row>
    <row r="76" spans="1:13" x14ac:dyDescent="0.25">
      <c r="A76" s="5" t="s">
        <v>26</v>
      </c>
      <c r="B76" s="13">
        <f>ROUND(B75/K8,2)</f>
        <v>0.42</v>
      </c>
      <c r="C76" s="13">
        <f>ROUND(C75/K8,2)</f>
        <v>0.46</v>
      </c>
      <c r="D76" s="13">
        <f>ROUND(D75/K8,2)</f>
        <v>0.17</v>
      </c>
      <c r="E76" s="13">
        <f>ROUNDDOWN(E75/K8,2)</f>
        <v>0</v>
      </c>
      <c r="F76" s="13">
        <f>ROUND(F75/K8,2)</f>
        <v>0</v>
      </c>
      <c r="H76" s="5" t="s">
        <v>26</v>
      </c>
      <c r="I76" s="13">
        <f>ROUND(I75/K8,2)</f>
        <v>0.28999999999999998</v>
      </c>
      <c r="J76" s="13">
        <f>ROUND(J75/K8,2)</f>
        <v>0.38</v>
      </c>
      <c r="K76" s="13">
        <f>ROUND(K75/K8,2)</f>
        <v>0.33</v>
      </c>
      <c r="L76" s="13">
        <f>ROUND(L75/K8,2)</f>
        <v>0.04</v>
      </c>
      <c r="M76" s="13">
        <f>ROUND(M75/K8,2)</f>
        <v>0</v>
      </c>
    </row>
    <row r="91" spans="1:13" ht="20.25" x14ac:dyDescent="0.25">
      <c r="A91" s="38" t="s">
        <v>11</v>
      </c>
      <c r="B91" s="38"/>
      <c r="C91" s="38"/>
      <c r="D91" s="38"/>
      <c r="E91" s="38"/>
      <c r="F91" s="38"/>
      <c r="H91" s="39" t="s">
        <v>12</v>
      </c>
      <c r="I91" s="39"/>
      <c r="J91" s="39"/>
      <c r="K91" s="39"/>
      <c r="L91" s="39"/>
      <c r="M91" s="39"/>
    </row>
    <row r="92" spans="1:13" x14ac:dyDescent="0.25">
      <c r="A92" s="3"/>
      <c r="B92" s="6" t="s">
        <v>0</v>
      </c>
      <c r="C92" s="6" t="s">
        <v>2</v>
      </c>
      <c r="D92" s="6" t="s">
        <v>23</v>
      </c>
      <c r="E92" s="6" t="s">
        <v>3</v>
      </c>
      <c r="F92" s="6" t="s">
        <v>4</v>
      </c>
      <c r="H92" s="3"/>
      <c r="I92" s="6" t="s">
        <v>0</v>
      </c>
      <c r="J92" s="6" t="s">
        <v>2</v>
      </c>
      <c r="K92" s="6" t="s">
        <v>23</v>
      </c>
      <c r="L92" s="6" t="s">
        <v>3</v>
      </c>
      <c r="M92" s="6" t="s">
        <v>4</v>
      </c>
    </row>
    <row r="93" spans="1:13" x14ac:dyDescent="0.25">
      <c r="A93" s="4" t="s">
        <v>25</v>
      </c>
      <c r="B93" s="8">
        <f>圖表統計!C12</f>
        <v>9</v>
      </c>
      <c r="C93" s="8">
        <f>圖表統計!D12</f>
        <v>10</v>
      </c>
      <c r="D93" s="8">
        <f>圖表統計!E12</f>
        <v>6</v>
      </c>
      <c r="E93" s="8">
        <f>圖表統計!F12</f>
        <v>0</v>
      </c>
      <c r="F93" s="8">
        <f>圖表統計!G12</f>
        <v>0</v>
      </c>
      <c r="H93" s="4" t="s">
        <v>25</v>
      </c>
      <c r="I93" s="8">
        <f>圖表統計!C13</f>
        <v>8</v>
      </c>
      <c r="J93" s="8">
        <f>圖表統計!D13</f>
        <v>6</v>
      </c>
      <c r="K93" s="8">
        <f>圖表統計!E13</f>
        <v>9</v>
      </c>
      <c r="L93" s="8">
        <f>圖表統計!F13</f>
        <v>1</v>
      </c>
      <c r="M93" s="8">
        <f>圖表統計!G13</f>
        <v>1</v>
      </c>
    </row>
    <row r="94" spans="1:13" x14ac:dyDescent="0.25">
      <c r="A94" s="5" t="s">
        <v>26</v>
      </c>
      <c r="B94" s="13">
        <f>ROUNDUP(B93/K8,2)</f>
        <v>0.38</v>
      </c>
      <c r="C94" s="13">
        <f>ROUND(C93/K8,2)</f>
        <v>0.42</v>
      </c>
      <c r="D94" s="13">
        <f>ROUND(D93/K8,2)</f>
        <v>0.25</v>
      </c>
      <c r="E94" s="13">
        <f>ROUND(E93/K8,2)</f>
        <v>0</v>
      </c>
      <c r="F94" s="13">
        <f>ROUND(F93/K8,2)</f>
        <v>0</v>
      </c>
      <c r="H94" s="5" t="s">
        <v>26</v>
      </c>
      <c r="I94" s="13">
        <f>ROUND(I93/K8,2)</f>
        <v>0.33</v>
      </c>
      <c r="J94" s="13">
        <f>ROUND(J93/K8,2)</f>
        <v>0.25</v>
      </c>
      <c r="K94" s="13">
        <f>ROUND(K93/K8,2)</f>
        <v>0.38</v>
      </c>
      <c r="L94" s="13">
        <f>ROUNDDOWN(L93/K8,2)</f>
        <v>0.04</v>
      </c>
      <c r="M94" s="13">
        <f>ROUND(M93/K8,2)</f>
        <v>0.04</v>
      </c>
    </row>
    <row r="113" spans="1:13" ht="20.25" x14ac:dyDescent="0.25">
      <c r="A113" s="38" t="s">
        <v>13</v>
      </c>
      <c r="B113" s="38"/>
      <c r="C113" s="38"/>
      <c r="D113" s="38"/>
      <c r="E113" s="38"/>
      <c r="F113" s="38"/>
      <c r="H113" s="39" t="s">
        <v>14</v>
      </c>
      <c r="I113" s="39"/>
      <c r="J113" s="39"/>
      <c r="K113" s="39"/>
      <c r="L113" s="39"/>
      <c r="M113" s="39"/>
    </row>
    <row r="114" spans="1:13" x14ac:dyDescent="0.25">
      <c r="A114" s="3"/>
      <c r="B114" s="6" t="s">
        <v>0</v>
      </c>
      <c r="C114" s="6" t="s">
        <v>2</v>
      </c>
      <c r="D114" s="6" t="s">
        <v>23</v>
      </c>
      <c r="E114" s="6" t="s">
        <v>3</v>
      </c>
      <c r="F114" s="6" t="s">
        <v>4</v>
      </c>
      <c r="H114" s="3"/>
      <c r="I114" s="6" t="s">
        <v>0</v>
      </c>
      <c r="J114" s="6" t="s">
        <v>2</v>
      </c>
      <c r="K114" s="6" t="s">
        <v>23</v>
      </c>
      <c r="L114" s="6" t="s">
        <v>3</v>
      </c>
      <c r="M114" s="6" t="s">
        <v>4</v>
      </c>
    </row>
    <row r="115" spans="1:13" x14ac:dyDescent="0.25">
      <c r="A115" s="4" t="s">
        <v>25</v>
      </c>
      <c r="B115" s="8">
        <f>圖表統計!C14</f>
        <v>10</v>
      </c>
      <c r="C115" s="8">
        <f>圖表統計!D14</f>
        <v>8</v>
      </c>
      <c r="D115" s="8">
        <f>圖表統計!E14</f>
        <v>6</v>
      </c>
      <c r="E115" s="8">
        <f>圖表統計!F14</f>
        <v>0</v>
      </c>
      <c r="F115" s="8">
        <f>圖表統計!G14</f>
        <v>1</v>
      </c>
      <c r="H115" s="4" t="s">
        <v>25</v>
      </c>
      <c r="I115" s="8">
        <f>圖表統計!C15</f>
        <v>7</v>
      </c>
      <c r="J115" s="8">
        <f>圖表統計!D15</f>
        <v>4</v>
      </c>
      <c r="K115" s="8">
        <f>圖表統計!E15</f>
        <v>12</v>
      </c>
      <c r="L115" s="8">
        <f>圖表統計!F15</f>
        <v>2</v>
      </c>
      <c r="M115" s="8">
        <f>圖表統計!G15</f>
        <v>0</v>
      </c>
    </row>
    <row r="116" spans="1:13" x14ac:dyDescent="0.25">
      <c r="A116" s="5" t="s">
        <v>26</v>
      </c>
      <c r="B116" s="13">
        <f>ROUND(B115/K8,2)</f>
        <v>0.42</v>
      </c>
      <c r="C116" s="13">
        <f>ROUND(C115/K8,2)</f>
        <v>0.33</v>
      </c>
      <c r="D116" s="13">
        <f>ROUND(D115/K8,2)</f>
        <v>0.25</v>
      </c>
      <c r="E116" s="13">
        <f>ROUND(E115/K8,2)</f>
        <v>0</v>
      </c>
      <c r="F116" s="13">
        <f>ROUND(F115/K8,2)</f>
        <v>0.04</v>
      </c>
      <c r="H116" s="5" t="s">
        <v>26</v>
      </c>
      <c r="I116" s="13">
        <f>ROUND(I115/K8,2)</f>
        <v>0.28999999999999998</v>
      </c>
      <c r="J116" s="13">
        <f>ROUND(J115/K8,2)</f>
        <v>0.17</v>
      </c>
      <c r="K116" s="13">
        <f>ROUND(K115/K8,2)</f>
        <v>0.5</v>
      </c>
      <c r="L116" s="13">
        <f>ROUND(L115/K8,2)</f>
        <v>0.08</v>
      </c>
      <c r="M116" s="13">
        <f>ROUND(M115/K8,2)</f>
        <v>0</v>
      </c>
    </row>
    <row r="131" spans="1:13" ht="20.25" x14ac:dyDescent="0.25">
      <c r="A131" s="38" t="s">
        <v>15</v>
      </c>
      <c r="B131" s="38"/>
      <c r="C131" s="38"/>
      <c r="D131" s="38"/>
      <c r="E131" s="38"/>
      <c r="F131" s="38"/>
      <c r="H131" s="39" t="s">
        <v>16</v>
      </c>
      <c r="I131" s="39"/>
      <c r="J131" s="39"/>
      <c r="K131" s="39"/>
      <c r="L131" s="39"/>
      <c r="M131" s="39"/>
    </row>
    <row r="132" spans="1:13" x14ac:dyDescent="0.25">
      <c r="A132" s="3"/>
      <c r="B132" s="6" t="s">
        <v>0</v>
      </c>
      <c r="C132" s="6" t="s">
        <v>2</v>
      </c>
      <c r="D132" s="6" t="s">
        <v>23</v>
      </c>
      <c r="E132" s="6" t="s">
        <v>3</v>
      </c>
      <c r="F132" s="6" t="s">
        <v>4</v>
      </c>
      <c r="H132" s="3"/>
      <c r="I132" s="6" t="s">
        <v>0</v>
      </c>
      <c r="J132" s="6" t="s">
        <v>2</v>
      </c>
      <c r="K132" s="6" t="s">
        <v>23</v>
      </c>
      <c r="L132" s="6" t="s">
        <v>3</v>
      </c>
      <c r="M132" s="6" t="s">
        <v>4</v>
      </c>
    </row>
    <row r="133" spans="1:13" x14ac:dyDescent="0.25">
      <c r="A133" s="4" t="s">
        <v>25</v>
      </c>
      <c r="B133" s="8">
        <f>圖表統計!C16</f>
        <v>6</v>
      </c>
      <c r="C133" s="8">
        <f>圖表統計!D16</f>
        <v>9</v>
      </c>
      <c r="D133" s="8">
        <f>圖表統計!E16</f>
        <v>10</v>
      </c>
      <c r="E133" s="8">
        <f>圖表統計!F16</f>
        <v>0</v>
      </c>
      <c r="F133" s="8">
        <f>圖表統計!G16</f>
        <v>0</v>
      </c>
      <c r="H133" s="4" t="s">
        <v>25</v>
      </c>
      <c r="I133" s="8">
        <f>圖表統計!C17</f>
        <v>6</v>
      </c>
      <c r="J133" s="8">
        <f>圖表統計!D17</f>
        <v>7</v>
      </c>
      <c r="K133" s="8">
        <f>圖表統計!E17</f>
        <v>9</v>
      </c>
      <c r="L133" s="8">
        <f>圖表統計!F17</f>
        <v>3</v>
      </c>
      <c r="M133" s="8">
        <f>圖表統計!G17</f>
        <v>0</v>
      </c>
    </row>
    <row r="134" spans="1:13" x14ac:dyDescent="0.25">
      <c r="A134" s="5" t="s">
        <v>26</v>
      </c>
      <c r="B134" s="13">
        <f>ROUND(B133/K8,2)</f>
        <v>0.25</v>
      </c>
      <c r="C134" s="13">
        <f>ROUND(C133/K8,2)</f>
        <v>0.38</v>
      </c>
      <c r="D134" s="13">
        <f>ROUND(D133/K8,2)</f>
        <v>0.42</v>
      </c>
      <c r="E134" s="13">
        <f>ROUND(E133/K8,2)</f>
        <v>0</v>
      </c>
      <c r="F134" s="13">
        <f>ROUND(F133/K8,2)</f>
        <v>0</v>
      </c>
      <c r="H134" s="5" t="s">
        <v>26</v>
      </c>
      <c r="I134" s="13">
        <f>ROUND(I133/K8,2)</f>
        <v>0.25</v>
      </c>
      <c r="J134" s="13">
        <f>ROUND(J133/K8,2)</f>
        <v>0.28999999999999998</v>
      </c>
      <c r="K134" s="13">
        <f>ROUND(K133/K8,2)</f>
        <v>0.38</v>
      </c>
      <c r="L134" s="13">
        <f>ROUND(L133/K8,2)</f>
        <v>0.13</v>
      </c>
      <c r="M134" s="13">
        <f>ROUND(M133/K8,2)</f>
        <v>0</v>
      </c>
    </row>
    <row r="149" spans="1:13" ht="20.25" x14ac:dyDescent="0.25">
      <c r="A149" s="38" t="s">
        <v>17</v>
      </c>
      <c r="B149" s="38"/>
      <c r="C149" s="38"/>
      <c r="D149" s="38"/>
      <c r="E149" s="38"/>
      <c r="F149" s="38"/>
      <c r="H149" s="39" t="s">
        <v>18</v>
      </c>
      <c r="I149" s="39"/>
      <c r="J149" s="39"/>
      <c r="K149" s="39"/>
      <c r="L149" s="39"/>
      <c r="M149" s="39"/>
    </row>
    <row r="150" spans="1:13" x14ac:dyDescent="0.25">
      <c r="A150" s="3"/>
      <c r="B150" s="6" t="s">
        <v>0</v>
      </c>
      <c r="C150" s="6" t="s">
        <v>2</v>
      </c>
      <c r="D150" s="6" t="s">
        <v>23</v>
      </c>
      <c r="E150" s="6" t="s">
        <v>3</v>
      </c>
      <c r="F150" s="6" t="s">
        <v>4</v>
      </c>
      <c r="H150" s="3"/>
      <c r="I150" s="6" t="s">
        <v>0</v>
      </c>
      <c r="J150" s="6" t="s">
        <v>2</v>
      </c>
      <c r="K150" s="6" t="s">
        <v>23</v>
      </c>
      <c r="L150" s="6" t="s">
        <v>3</v>
      </c>
      <c r="M150" s="6" t="s">
        <v>4</v>
      </c>
    </row>
    <row r="151" spans="1:13" x14ac:dyDescent="0.25">
      <c r="A151" s="4" t="s">
        <v>25</v>
      </c>
      <c r="B151" s="8">
        <f>圖表統計!C18</f>
        <v>12</v>
      </c>
      <c r="C151" s="8">
        <f>圖表統計!D18</f>
        <v>8</v>
      </c>
      <c r="D151" s="8">
        <f>圖表統計!E18</f>
        <v>5</v>
      </c>
      <c r="E151" s="8">
        <f>圖表統計!F18</f>
        <v>0</v>
      </c>
      <c r="F151" s="8">
        <f>圖表統計!G18</f>
        <v>0</v>
      </c>
      <c r="H151" s="4" t="s">
        <v>25</v>
      </c>
      <c r="I151" s="8">
        <f>圖表統計!C19</f>
        <v>5</v>
      </c>
      <c r="J151" s="8">
        <f>圖表統計!D19</f>
        <v>10</v>
      </c>
      <c r="K151" s="8">
        <f>圖表統計!E19</f>
        <v>8</v>
      </c>
      <c r="L151" s="8">
        <f>圖表統計!F19</f>
        <v>2</v>
      </c>
      <c r="M151" s="8">
        <f>圖表統計!G19</f>
        <v>0</v>
      </c>
    </row>
    <row r="152" spans="1:13" x14ac:dyDescent="0.25">
      <c r="A152" s="5" t="s">
        <v>26</v>
      </c>
      <c r="B152" s="13">
        <f>ROUND(B151/K8,2)</f>
        <v>0.5</v>
      </c>
      <c r="C152" s="13">
        <f>ROUND(C151/K8,2)</f>
        <v>0.33</v>
      </c>
      <c r="D152" s="13">
        <f>ROUND(D151/K8,2)</f>
        <v>0.21</v>
      </c>
      <c r="E152" s="13">
        <f>ROUND(E151/K8,2)</f>
        <v>0</v>
      </c>
      <c r="F152" s="13">
        <f>ROUND(F151/K8,2)</f>
        <v>0</v>
      </c>
      <c r="H152" s="5" t="s">
        <v>26</v>
      </c>
      <c r="I152" s="13">
        <f>ROUND(I151/K8,2)</f>
        <v>0.21</v>
      </c>
      <c r="J152" s="13">
        <f>ROUND(J151/K8,2)</f>
        <v>0.42</v>
      </c>
      <c r="K152" s="13">
        <f>ROUND(K151/K8,2)</f>
        <v>0.33</v>
      </c>
      <c r="L152" s="13">
        <f>ROUND(L151/K8,2)</f>
        <v>0.08</v>
      </c>
      <c r="M152" s="13">
        <f>ROUND(M151/K8,2)</f>
        <v>0</v>
      </c>
    </row>
    <row r="171" spans="1:13" ht="20.25" x14ac:dyDescent="0.25">
      <c r="A171" s="38" t="s">
        <v>19</v>
      </c>
      <c r="B171" s="38"/>
      <c r="C171" s="38"/>
      <c r="D171" s="38"/>
      <c r="E171" s="38"/>
      <c r="F171" s="38"/>
      <c r="H171" s="39" t="s">
        <v>20</v>
      </c>
      <c r="I171" s="39"/>
      <c r="J171" s="39"/>
      <c r="K171" s="39"/>
      <c r="L171" s="39"/>
      <c r="M171" s="39"/>
    </row>
    <row r="172" spans="1:13" x14ac:dyDescent="0.25">
      <c r="A172" s="3"/>
      <c r="B172" s="6" t="s">
        <v>0</v>
      </c>
      <c r="C172" s="6" t="s">
        <v>2</v>
      </c>
      <c r="D172" s="6" t="s">
        <v>23</v>
      </c>
      <c r="E172" s="6" t="s">
        <v>3</v>
      </c>
      <c r="F172" s="6" t="s">
        <v>4</v>
      </c>
      <c r="H172" s="3"/>
      <c r="I172" s="6" t="s">
        <v>0</v>
      </c>
      <c r="J172" s="6" t="s">
        <v>2</v>
      </c>
      <c r="K172" s="6" t="s">
        <v>23</v>
      </c>
      <c r="L172" s="6" t="s">
        <v>3</v>
      </c>
      <c r="M172" s="6" t="s">
        <v>4</v>
      </c>
    </row>
    <row r="173" spans="1:13" x14ac:dyDescent="0.25">
      <c r="A173" s="4" t="s">
        <v>25</v>
      </c>
      <c r="B173" s="8">
        <f>圖表統計!C20</f>
        <v>12</v>
      </c>
      <c r="C173" s="8">
        <f>圖表統計!D20</f>
        <v>9</v>
      </c>
      <c r="D173" s="8">
        <f>圖表統計!E20</f>
        <v>4</v>
      </c>
      <c r="E173" s="8">
        <f>圖表統計!F20</f>
        <v>0</v>
      </c>
      <c r="F173" s="8">
        <f>圖表統計!G20</f>
        <v>0</v>
      </c>
      <c r="H173" s="4" t="s">
        <v>25</v>
      </c>
      <c r="I173" s="8">
        <f>圖表統計!C21</f>
        <v>15</v>
      </c>
      <c r="J173" s="8">
        <f>圖表統計!D21</f>
        <v>7</v>
      </c>
      <c r="K173" s="8">
        <f>圖表統計!E21</f>
        <v>3</v>
      </c>
      <c r="L173" s="8">
        <f>圖表統計!F21</f>
        <v>0</v>
      </c>
      <c r="M173" s="8">
        <f>圖表統計!G21</f>
        <v>0</v>
      </c>
    </row>
    <row r="174" spans="1:13" x14ac:dyDescent="0.25">
      <c r="A174" s="5" t="s">
        <v>26</v>
      </c>
      <c r="B174" s="13">
        <f>ROUND(B173/K8,2)</f>
        <v>0.5</v>
      </c>
      <c r="C174" s="13">
        <f>ROUND(C173/K8,2)</f>
        <v>0.38</v>
      </c>
      <c r="D174" s="13">
        <f>ROUND(D173/K8,2)</f>
        <v>0.17</v>
      </c>
      <c r="E174" s="13">
        <f>ROUND(E173/K8,2)</f>
        <v>0</v>
      </c>
      <c r="F174" s="13">
        <f>ROUND(F173/K8,2)</f>
        <v>0</v>
      </c>
      <c r="H174" s="5" t="s">
        <v>26</v>
      </c>
      <c r="I174" s="13">
        <f>ROUND(I173/K8,2)</f>
        <v>0.63</v>
      </c>
      <c r="J174" s="13">
        <f>ROUND(J173/K8,2)</f>
        <v>0.28999999999999998</v>
      </c>
      <c r="K174" s="13">
        <f>ROUND(K173/K8,2)</f>
        <v>0.13</v>
      </c>
      <c r="L174" s="13">
        <f>ROUND(L173/K8,2)</f>
        <v>0</v>
      </c>
      <c r="M174" s="13">
        <f>ROUND(M173/K8,2)</f>
        <v>0</v>
      </c>
    </row>
    <row r="189" spans="1:13" ht="20.25" x14ac:dyDescent="0.25">
      <c r="A189" s="38" t="s">
        <v>21</v>
      </c>
      <c r="B189" s="38"/>
      <c r="C189" s="38"/>
      <c r="D189" s="38"/>
      <c r="E189" s="38"/>
      <c r="F189" s="38"/>
      <c r="H189" s="39" t="s">
        <v>22</v>
      </c>
      <c r="I189" s="39"/>
      <c r="J189" s="39"/>
      <c r="K189" s="39"/>
      <c r="L189" s="39"/>
      <c r="M189" s="39"/>
    </row>
    <row r="190" spans="1:13" x14ac:dyDescent="0.25">
      <c r="A190" s="3"/>
      <c r="B190" s="6" t="s">
        <v>0</v>
      </c>
      <c r="C190" s="6" t="s">
        <v>2</v>
      </c>
      <c r="D190" s="6" t="s">
        <v>23</v>
      </c>
      <c r="E190" s="6" t="s">
        <v>3</v>
      </c>
      <c r="F190" s="6" t="s">
        <v>4</v>
      </c>
      <c r="H190" s="3"/>
      <c r="I190" s="6" t="s">
        <v>0</v>
      </c>
      <c r="J190" s="6" t="s">
        <v>2</v>
      </c>
      <c r="K190" s="6" t="s">
        <v>23</v>
      </c>
      <c r="L190" s="6" t="s">
        <v>3</v>
      </c>
      <c r="M190" s="6" t="s">
        <v>4</v>
      </c>
    </row>
    <row r="191" spans="1:13" x14ac:dyDescent="0.25">
      <c r="A191" s="4" t="s">
        <v>25</v>
      </c>
      <c r="B191" s="8">
        <f>圖表統計!C22</f>
        <v>9</v>
      </c>
      <c r="C191" s="8">
        <f>圖表統計!D22</f>
        <v>8</v>
      </c>
      <c r="D191" s="8">
        <f>圖表統計!E22</f>
        <v>8</v>
      </c>
      <c r="E191" s="8">
        <f>圖表統計!F22</f>
        <v>1</v>
      </c>
      <c r="F191" s="8">
        <f>圖表統計!G22</f>
        <v>1</v>
      </c>
      <c r="H191" s="4" t="s">
        <v>25</v>
      </c>
      <c r="I191" s="8">
        <f>圖表統計!C23</f>
        <v>9</v>
      </c>
      <c r="J191" s="8">
        <f>圖表統計!D23</f>
        <v>8</v>
      </c>
      <c r="K191" s="8">
        <f>圖表統計!E23</f>
        <v>8</v>
      </c>
      <c r="L191" s="8">
        <f>圖表統計!F23</f>
        <v>1</v>
      </c>
      <c r="M191" s="8">
        <f>圖表統計!G23</f>
        <v>1</v>
      </c>
    </row>
    <row r="192" spans="1:13" x14ac:dyDescent="0.25">
      <c r="A192" s="5" t="s">
        <v>26</v>
      </c>
      <c r="B192" s="13">
        <f>ROUND(B191/K22,2)</f>
        <v>0.33</v>
      </c>
      <c r="C192" s="13">
        <f>ROUND(C191/K22,2)</f>
        <v>0.3</v>
      </c>
      <c r="D192" s="13">
        <f>ROUND(D191/K22,2)</f>
        <v>0.3</v>
      </c>
      <c r="E192" s="13">
        <f>ROUND(E191/K22,2)</f>
        <v>0.04</v>
      </c>
      <c r="F192" s="13">
        <f>ROUND(F191/K22,2)</f>
        <v>0.04</v>
      </c>
      <c r="H192" s="5" t="s">
        <v>26</v>
      </c>
      <c r="I192" s="13">
        <f>ROUND(I191/K23,2)</f>
        <v>0.33</v>
      </c>
      <c r="J192" s="13">
        <f>ROUND(J191/K23,2)</f>
        <v>0.3</v>
      </c>
      <c r="K192" s="13">
        <f>ROUND(K191/K23,2)</f>
        <v>0.3</v>
      </c>
      <c r="L192" s="13">
        <f>ROUND(L191/K23,2)</f>
        <v>0.04</v>
      </c>
      <c r="M192" s="13">
        <f>ROUND(M191/K23,2)</f>
        <v>0.04</v>
      </c>
    </row>
  </sheetData>
  <mergeCells count="63">
    <mergeCell ref="A171:F171"/>
    <mergeCell ref="H171:M171"/>
    <mergeCell ref="A189:F189"/>
    <mergeCell ref="H189:M189"/>
    <mergeCell ref="A113:F113"/>
    <mergeCell ref="H113:M113"/>
    <mergeCell ref="A131:F131"/>
    <mergeCell ref="H131:M131"/>
    <mergeCell ref="A149:F149"/>
    <mergeCell ref="H149:M149"/>
    <mergeCell ref="A55:F55"/>
    <mergeCell ref="H55:M55"/>
    <mergeCell ref="A73:F73"/>
    <mergeCell ref="H73:M73"/>
    <mergeCell ref="A91:F91"/>
    <mergeCell ref="H91:M91"/>
    <mergeCell ref="A38:J53"/>
    <mergeCell ref="A7:B7"/>
    <mergeCell ref="G3:H3"/>
    <mergeCell ref="I7:J7"/>
    <mergeCell ref="A9:B9"/>
    <mergeCell ref="A10:B10"/>
    <mergeCell ref="A11:B11"/>
    <mergeCell ref="A12:B12"/>
    <mergeCell ref="A13:B13"/>
    <mergeCell ref="A14:B14"/>
    <mergeCell ref="A15:B15"/>
    <mergeCell ref="A16:B16"/>
    <mergeCell ref="A17:B17"/>
    <mergeCell ref="A18:B18"/>
    <mergeCell ref="A19:B19"/>
    <mergeCell ref="I20:J20"/>
    <mergeCell ref="A1:J1"/>
    <mergeCell ref="A3:C3"/>
    <mergeCell ref="A4:D4"/>
    <mergeCell ref="A5:C5"/>
    <mergeCell ref="A8:B8"/>
    <mergeCell ref="I8:J8"/>
    <mergeCell ref="D3:F3"/>
    <mergeCell ref="A20:B20"/>
    <mergeCell ref="A21:B21"/>
    <mergeCell ref="A22:B22"/>
    <mergeCell ref="I18:J18"/>
    <mergeCell ref="I19:J19"/>
    <mergeCell ref="I21:J21"/>
    <mergeCell ref="I22:J22"/>
    <mergeCell ref="I9:J9"/>
    <mergeCell ref="I10:J10"/>
    <mergeCell ref="I11:J11"/>
    <mergeCell ref="I12:J12"/>
    <mergeCell ref="I23:J23"/>
    <mergeCell ref="I13:J13"/>
    <mergeCell ref="I14:J14"/>
    <mergeCell ref="I15:J15"/>
    <mergeCell ref="I16:J16"/>
    <mergeCell ref="I17:J17"/>
    <mergeCell ref="A37:E37"/>
    <mergeCell ref="A32:J33"/>
    <mergeCell ref="A34:J34"/>
    <mergeCell ref="A31:F31"/>
    <mergeCell ref="A23:B23"/>
    <mergeCell ref="A26:F26"/>
    <mergeCell ref="A28:E28"/>
  </mergeCells>
  <phoneticPr fontId="1" type="noConversion"/>
  <pageMargins left="0.25" right="0.25" top="0.75" bottom="0.75" header="0.3" footer="0.3"/>
  <pageSetup paperSize="9" scale="70" orientation="portrait" r:id="rId1"/>
  <rowBreaks count="3" manualBreakCount="3">
    <brk id="54" max="16383" man="1"/>
    <brk id="112" max="12" man="1"/>
    <brk id="17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2017-11-14T00:44:48Z</cp:lastPrinted>
  <dcterms:created xsi:type="dcterms:W3CDTF">2016-01-18T00:47:09Z</dcterms:created>
  <dcterms:modified xsi:type="dcterms:W3CDTF">2017-11-22T06:44:05Z</dcterms:modified>
</cp:coreProperties>
</file>